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9320" windowHeight="4635" tabRatio="479" firstSheet="19" activeTab="19"/>
  </bookViews>
  <sheets>
    <sheet name="Клон 31-I " sheetId="1" r:id="rId1"/>
    <sheet name="Клон 10-II" sheetId="2" r:id="rId2"/>
    <sheet name="Клон 16-II" sheetId="3" r:id="rId3"/>
    <sheet name="Клон 18-II" sheetId="4" r:id="rId4"/>
    <sheet name="Клон 21-II" sheetId="5" r:id="rId5"/>
    <sheet name="Клон 22-II" sheetId="6" r:id="rId6"/>
    <sheet name="Клон 23-II" sheetId="7" r:id="rId7"/>
    <sheet name="Клон 25-II" sheetId="8" r:id="rId8"/>
    <sheet name="Главен клон IV" sheetId="9" r:id="rId9"/>
    <sheet name="Клон 1-IV" sheetId="10" r:id="rId10"/>
    <sheet name="Клон 2-IV" sheetId="11" r:id="rId11"/>
    <sheet name="Клон 3-IV" sheetId="12" r:id="rId12"/>
    <sheet name="Главен клон V" sheetId="13" r:id="rId13"/>
    <sheet name="Клон 1-V" sheetId="14" r:id="rId14"/>
    <sheet name="Клон 2-V" sheetId="15" r:id="rId15"/>
    <sheet name="Клон 3-V" sheetId="16" r:id="rId16"/>
    <sheet name="Клон 4-V" sheetId="17" r:id="rId17"/>
    <sheet name="Главен клон VI" sheetId="18" r:id="rId18"/>
    <sheet name="Клон 1-VI" sheetId="19" r:id="rId19"/>
    <sheet name="КС - I 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<sst xmlns="http://schemas.openxmlformats.org/spreadsheetml/2006/main" count="1874" uniqueCount="176">
  <si>
    <t>No</t>
  </si>
  <si>
    <t>Наименование на работите</t>
  </si>
  <si>
    <t>Ед. мярка</t>
  </si>
  <si>
    <t>по ред</t>
  </si>
  <si>
    <t>m'</t>
  </si>
  <si>
    <t>бр.</t>
  </si>
  <si>
    <t>Водочерпене по време на строителството</t>
  </si>
  <si>
    <t>мсм</t>
  </si>
  <si>
    <t>Колич.</t>
  </si>
  <si>
    <t>Заливка с битум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</si>
  <si>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</si>
  <si>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</si>
  <si>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 xml:space="preserve">      - машинен 80 %</t>
  </si>
  <si>
    <t>t</t>
  </si>
  <si>
    <t>Прехвърляне на изкопана земна маса на 2,00 м вертикално и хоризонтално</t>
  </si>
  <si>
    <t>Доставка и полагане на PE тръби DN400 оребрени, муфирани SN8</t>
  </si>
  <si>
    <t>Доставка и полагане на бетон В15 за ревизионни шахти - до 10 км</t>
  </si>
  <si>
    <t xml:space="preserve">Натоварване на камион </t>
  </si>
  <si>
    <t>Рязане на асфалтова настилка за основен канал</t>
  </si>
  <si>
    <t>Направа на изкоп по детайли и дълбочина до 3,0 m на транспорт -  укрепен</t>
  </si>
  <si>
    <t>Доставка и полагане на PE тръби DN300 оребрени, муфирани SN8</t>
  </si>
  <si>
    <t>Доставка и полагане на PE тръби DN500 оребрени, муфирани SN8</t>
  </si>
  <si>
    <t>Разбиване на бордюри при полагане на СКО</t>
  </si>
  <si>
    <t>Разбиване на тротоарни плочи при полагане на СКО</t>
  </si>
  <si>
    <t>m3</t>
  </si>
  <si>
    <t xml:space="preserve">Възстановяване на бордюри </t>
  </si>
  <si>
    <t xml:space="preserve">Възстановяване на тротоарна настилка с бетонови плочи </t>
  </si>
  <si>
    <r>
      <t>m</t>
    </r>
    <r>
      <rPr>
        <vertAlign val="superscript"/>
        <sz val="12"/>
        <rFont val="Times New Roman Cyr"/>
        <family val="0"/>
      </rPr>
      <t>2</t>
    </r>
  </si>
  <si>
    <t xml:space="preserve">      - машинен 60 %</t>
  </si>
  <si>
    <t xml:space="preserve">Направа на сградни канализационни отклонения DN200 </t>
  </si>
  <si>
    <t>Хидравлично изпитване на канализацията</t>
  </si>
  <si>
    <t>Разкъртване на асфалтова настилка - механизирано (10см пласт) за основен канал</t>
  </si>
  <si>
    <t>Разкъртване на асфалтова настилка - механизирано (10см пласт) за СКО и УО</t>
  </si>
  <si>
    <t>Достaвка и полагане на единичен, едноставен УО с утаителна част Ф400 и чугунена решетка</t>
  </si>
  <si>
    <t>Направа на сглобяеми ревизионни шахти Ф1000 по детайл с дълбочина до 2,00 m'</t>
  </si>
  <si>
    <t>Направа на сглобяеми ревизионни шахти Ф1000 по детайл с дълбочина до 3,00 m'</t>
  </si>
  <si>
    <t>Направа на сглобяеми ревизионни шахти Ф1000 по детайл с дълбочина до 4,00 m'</t>
  </si>
  <si>
    <t>Направа на изкоп по детайли и дълбочина до 4,0 m на транспорт -  укрепен</t>
  </si>
  <si>
    <t>Направа на изкоп по детайли и дълбочина до 2,0 m на транспорт -  укрепен</t>
  </si>
  <si>
    <t>Рязане на асфалтова настилка за СKО и УО</t>
  </si>
  <si>
    <t xml:space="preserve">Направа на изкоп с ширина 1,20 m' и дълбочина до 2,0 m - укрепен за СКО и УО </t>
  </si>
  <si>
    <t>Достaвка и полагане на линейна решетка моноблок RD 200 V</t>
  </si>
  <si>
    <t>Направа на изкоп по детайли и дълбочина до 5,0 m на транспорт -  укрепен</t>
  </si>
  <si>
    <t>Направа на сглобяеми ревизионни шахти Ф1000 по детайл с дълбочина до 5,00 m'</t>
  </si>
  <si>
    <t>Ед.цена</t>
  </si>
  <si>
    <t>в лв.</t>
  </si>
  <si>
    <t>Сума лв.</t>
  </si>
  <si>
    <t>ОБЕКТ: Канализационна мрежа на с.Калипетрово</t>
  </si>
  <si>
    <t>ПОДОБЕКТ: Канализационен клон 21-II от OT475 до същ. РШ (OT424) с L= 535 m'</t>
  </si>
  <si>
    <t>по ул."Радецки"</t>
  </si>
  <si>
    <t>ПОДОБЕКТ: Канализационен клон 22-II от ОТ302 до OT433 с L= 331 m'</t>
  </si>
  <si>
    <t>по ул."Одеса" и ул."Орфей"</t>
  </si>
  <si>
    <t>по ул."Руен"</t>
  </si>
  <si>
    <t>ПОДОБЕКТ: Kанализационен клон 1-VI от OT345 до OT302 с L= 145 m'</t>
  </si>
  <si>
    <t>по ул."Одеса"</t>
  </si>
  <si>
    <t>до 3м'</t>
  </si>
  <si>
    <t>до 2м'</t>
  </si>
  <si>
    <t>до 4м'</t>
  </si>
  <si>
    <t>до 5м'</t>
  </si>
  <si>
    <t>Изкоп</t>
  </si>
  <si>
    <t xml:space="preserve">      - изкоп с къртач в твърди скални почви 5%</t>
  </si>
  <si>
    <t xml:space="preserve">      - ръчен 15%</t>
  </si>
  <si>
    <t xml:space="preserve">      - ръчен 35%</t>
  </si>
  <si>
    <t>Натоварване и извозване на строителни отпадъци до 20 km (регионално депо за стр.отпадъци)</t>
  </si>
  <si>
    <t>Извозване на земни маси от масов изкоп на депо до 20 км</t>
  </si>
  <si>
    <t>Доставка и обратна засипка с несортиран трошен камък (0-35 mm) и уплътняване с пневматична трамбовка през 30см (до 20 км)</t>
  </si>
  <si>
    <t>Доставка и полагане на пясъчна подложка (до 10km)</t>
  </si>
  <si>
    <r>
      <t>Укрепване и разкрепване на изкоп - 4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/m'</t>
    </r>
  </si>
  <si>
    <t xml:space="preserve">Направа на изкоп с ширина 1,20 m' и дълбочина до 2,0 m - укрепен за СКО </t>
  </si>
  <si>
    <t>Рязане на асфалтова настилка за СKО</t>
  </si>
  <si>
    <t>Разкъртване на асфалтова настилка - механизирано (10см пласт) за СКО</t>
  </si>
  <si>
    <t>ПОДОБЕКТ: Канализационен клон 10-II от ОТ388 до същ.РШ (OT387) с L= 112 m'</t>
  </si>
  <si>
    <t>по ул."Осогово"</t>
  </si>
  <si>
    <t>ПОДОБЕКТ: Канализационен клон 16-II от РШ1 до същ.РШ (OT386) с L= 141 m'</t>
  </si>
  <si>
    <t>по ул."Пролетна"</t>
  </si>
  <si>
    <t>ПОДОБЕКТ: Канализационен клон 18-II от РШ1 до същ.РШ (OT412) с L= 131 m'</t>
  </si>
  <si>
    <t>Сума :</t>
  </si>
  <si>
    <t>ДДС 20% :</t>
  </si>
  <si>
    <t>Общо :</t>
  </si>
  <si>
    <t>ПОДОБЕКТ: Канализационен клон 23-II от ОТ420 до същ.РШ (OT221) с L= 279 m'</t>
  </si>
  <si>
    <t>по ул."Череша" и ул."Синчец"</t>
  </si>
  <si>
    <t>ПОДОБЕКТ: Канализационен клон 25-II от ОТ224а до същ.РШ (OT217) с L= 196 m'</t>
  </si>
  <si>
    <t>по ул."Милин камък"</t>
  </si>
  <si>
    <t xml:space="preserve">Разкъртване на асфалтова настилка - механизирано (10см пласт) за СКО </t>
  </si>
  <si>
    <t>по ул."Железарска"</t>
  </si>
  <si>
    <t>ПОДОБЕКТ: Главен канализационен клон IV от РШ1 до същ.РШ с L= 1356 m'</t>
  </si>
  <si>
    <t>Доставка и полагане на PE тръби DN600 оребрени, муфирани SN8</t>
  </si>
  <si>
    <t>Доставка и полагане на PE тръби DN800 оребрени, муфирани SN8</t>
  </si>
  <si>
    <t>ПОДОБЕКТ: Канализационен клон 1-IV от OT15 до OT18 с L= 76 m'</t>
  </si>
  <si>
    <t>по ул."Баба Атанаска"</t>
  </si>
  <si>
    <t>ПОДОБЕКТ: Канализационен клон 2-IV от РШ1 до ОТ12 с L= 367 m'</t>
  </si>
  <si>
    <t>по ул."Боряна" и ул."Киш Байом"</t>
  </si>
  <si>
    <t>ПОДОБЕКТ: Канализационен клон 3-IV от ОТ5 до Гл.клон IV с L= 245 m'</t>
  </si>
  <si>
    <t>ПОДОБЕКТ: Главен канализационен клон V от РШ1 до новопр.РШ (ОТ36) с L=731 m'</t>
  </si>
  <si>
    <t>по ул."Орехова", ул."Добруджа" и ул."Круша планина"</t>
  </si>
  <si>
    <t>Изграждане на дъждопреливна шахта No1 1,9/2,2m', H=2,17m'</t>
  </si>
  <si>
    <t>Изграждане на дъждопреливна шахта No2 4,0/2,2m', H=2,32m'</t>
  </si>
  <si>
    <t>ПОДОБЕКТ: Kанализационен клон 1-V от РШ1 до OT46 с L=312 m'</t>
  </si>
  <si>
    <t>по ул."Златен клас" и ул."Добруджа"</t>
  </si>
  <si>
    <t>ПОДОБЕКТ: Kанализационен клон 2-V от ОТ87 до OT72 с L=187 m'</t>
  </si>
  <si>
    <t>по ул."Златен клас" и ул."Любимец"</t>
  </si>
  <si>
    <t>ПОДОБЕКТ: Kанализационен клон 3-V от ОТ84 до OT74 с L=388 m'</t>
  </si>
  <si>
    <t>по ул."Тимок" и ул."Петуния"</t>
  </si>
  <si>
    <t>ПОДОБЕКТ: Kанализационен клон 4-V от ОТ84а до OT76 с L=244 m'</t>
  </si>
  <si>
    <t>по ул."Вихрен" и ул."Златен клас"</t>
  </si>
  <si>
    <t>ПОДОБЕКТ: Главен канализационен клон VI от OT301 до  същ.РШ на Гл.клон II с L= 625 m'</t>
  </si>
  <si>
    <t>Изграждане на дъждопреливна шахта No3 2,2/2,2m', H=2,89m'</t>
  </si>
  <si>
    <t>ПОДОБЕКТ: Канализационен клон 31-I от РШ1 до същ.РШ (OT49) с L= 215 m'</t>
  </si>
  <si>
    <t>по ул."Круша планина" и ул."Акация"</t>
  </si>
  <si>
    <t>Разкъртване на трошенокаменна настилка - механизирано (10см пласт) за основен канал</t>
  </si>
  <si>
    <t>Възстановяване на трошенокаменна настилка за ивица канал</t>
  </si>
  <si>
    <t xml:space="preserve">Доставка и полагане на плътен износоустойчив асфалтобетон d=5 см (до 10 км) </t>
  </si>
  <si>
    <t>Доставка и полагане на баластра за пътна основа d=45 см (до 10 км)</t>
  </si>
  <si>
    <t>Обратна засипка със земна маса от отвал и уплътняване с пневматична трамбовка през 50см</t>
  </si>
  <si>
    <t>Направа на сглобяеми ревизионни шахти Ф1500 по детайл с дълбочина до 3,00 m'</t>
  </si>
  <si>
    <t>КОЛИЧЕСТВЕНО СТОЙНОСТНА СМЕТКА</t>
  </si>
  <si>
    <t>КОЛИЧЕСТВЕНА  СМЕТКА</t>
  </si>
  <si>
    <t>№</t>
  </si>
  <si>
    <t>Наименование на СМР</t>
  </si>
  <si>
    <t>м-ка</t>
  </si>
  <si>
    <t>размери в метри</t>
  </si>
  <si>
    <t>количества</t>
  </si>
  <si>
    <t>дължина</t>
  </si>
  <si>
    <t>ширина</t>
  </si>
  <si>
    <t>бр.еднакви
 части</t>
  </si>
  <si>
    <t>частни</t>
  </si>
  <si>
    <t>ОБЩО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</si>
  <si>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</si>
  <si>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</si>
  <si>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</si>
  <si>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</si>
  <si>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</si>
  <si>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</si>
  <si>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</si>
  <si>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</si>
  <si>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</si>
  <si>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 xml:space="preserve">височина
( брой)   </t>
  </si>
  <si>
    <t>3</t>
  </si>
  <si>
    <t xml:space="preserve">      - ръчен изкоп</t>
  </si>
  <si>
    <t>Общо:</t>
  </si>
  <si>
    <t>2</t>
  </si>
  <si>
    <t>Общо изкоп:</t>
  </si>
  <si>
    <t xml:space="preserve">      - за оттоци</t>
  </si>
  <si>
    <t xml:space="preserve">      - за ф 200 - отводняване</t>
  </si>
  <si>
    <t xml:space="preserve">Машинен изкоп </t>
  </si>
  <si>
    <t>м3</t>
  </si>
  <si>
    <t>Пробиване отвор в РШ и замонолитване</t>
  </si>
  <si>
    <t>Обратно засипване</t>
  </si>
  <si>
    <t>Отводняване оттоци</t>
  </si>
  <si>
    <t>12</t>
  </si>
  <si>
    <t>13</t>
  </si>
  <si>
    <t>Изпробване канализация</t>
  </si>
  <si>
    <t>м</t>
  </si>
  <si>
    <t>ЧАСТ: В и К</t>
  </si>
  <si>
    <t>ФАЗА: Т. П.</t>
  </si>
  <si>
    <r>
      <t xml:space="preserve">                 /</t>
    </r>
    <r>
      <rPr>
        <b/>
        <sz val="10"/>
        <rFont val="Arial"/>
        <family val="2"/>
      </rPr>
      <t>инж. М. Петрова</t>
    </r>
    <r>
      <rPr>
        <sz val="10"/>
        <rFont val="Arial"/>
        <family val="2"/>
      </rPr>
      <t>/</t>
    </r>
  </si>
  <si>
    <t xml:space="preserve">ПРОЕКТАНТ:                                   СЪСТАВИЛ            </t>
  </si>
  <si>
    <r>
      <t xml:space="preserve">       </t>
    </r>
    <r>
      <rPr>
        <b/>
        <sz val="10"/>
        <rFont val="Arial"/>
        <family val="2"/>
      </rPr>
      <t>/М. Бобева/</t>
    </r>
  </si>
  <si>
    <t>РР тръбиSN 8 DN/DO 200 - доставка и монтаж</t>
  </si>
  <si>
    <t>Отток с една решетка 40/40  на ф. HAURATON - проводимост-18л/сек-доставка и монтаж</t>
  </si>
  <si>
    <t>Бетон Кл В 20 - превоз и направа основа оттоци</t>
  </si>
  <si>
    <t xml:space="preserve">Доставка пясък и направа  на пясъчна подложка  </t>
  </si>
  <si>
    <t>Отток с 4 решетки  40/40  на ф. HAURATON-обща проводимост-72л/сек - доставка и монтаж</t>
  </si>
  <si>
    <t>от оттоци</t>
  </si>
  <si>
    <t>общо</t>
  </si>
  <si>
    <t>Спада се т.6</t>
  </si>
  <si>
    <t>м2</t>
  </si>
  <si>
    <t>Направа на изкоп с ширина  до1.2 м. и Н до 2 м. 
-неукрепен</t>
  </si>
  <si>
    <t xml:space="preserve">  и засипка    - за ф 200 -  d - 0.40m</t>
  </si>
  <si>
    <t>Направа кофраж- стени - основа оттоци</t>
  </si>
  <si>
    <t>пясъчна подложка - т.3</t>
  </si>
  <si>
    <t>Трамбоване земни маси - пластове 20см</t>
  </si>
  <si>
    <t xml:space="preserve">Натоварване и извозване със самосвал на излишни земни маси на разпоредено от общинските власти място </t>
  </si>
  <si>
    <t>бетон - т.4</t>
  </si>
  <si>
    <t>ОБЕКТ:Благоустрояване на жилищен блок "ВИДА" в ЖК "Възраждане" - град Русе</t>
  </si>
  <si>
    <t>СЪСТАВИЛ: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</si>
</sst>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00"/>
    <numFmt numFmtId="174" formatCode="0.0000"/>
    <numFmt numFmtId="175" formatCode="0.000"/>
    <numFmt numFmtId="176" formatCode="#,##0.000"/>
    <numFmt numFmtId="177" formatCode="#,##0.0"/>
    <numFmt numFmtId="178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16"/>
      <name val="Times New Roman Cyr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sz val="12"/>
      <name val="Times New Roman Cyr"/>
      <family val="1"/>
    </font>
    <font>
      <vertAlign val="superscript"/>
      <sz val="12"/>
      <name val="Times New Roman Cyr"/>
      <family val="0"/>
    </font>
    <font>
      <sz val="10"/>
      <color indexed="10"/>
      <name val="Arial"/>
      <family val="2"/>
    </font>
    <font>
      <b/>
      <sz val="10"/>
      <name val="Times New Roman"/>
      <family val="1"/>
    </font>
    <font>
      <i/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 vertical="top"/>
    </xf>
    <xf numFmtId="1" fontId="3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2" fontId="3" fillId="24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4" xfId="0" applyFont="1" applyBorder="1" applyAlignment="1">
      <alignment horizontal="left"/>
    </xf>
    <xf numFmtId="3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0" borderId="16" xfId="0" applyFont="1" applyBorder="1" applyAlignment="1">
      <alignment wrapText="1"/>
    </xf>
    <xf numFmtId="1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0" fontId="0" fillId="0" borderId="14" xfId="0" applyFont="1" applyBorder="1" applyAlignment="1">
      <alignment horizontal="center" wrapText="1"/>
    </xf>
    <xf numFmtId="172" fontId="3" fillId="24" borderId="1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1" fontId="6" fillId="0" borderId="25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right" vertical="center"/>
    </xf>
    <xf numFmtId="2" fontId="0" fillId="0" borderId="3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0" fillId="0" borderId="36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2" fontId="0" fillId="0" borderId="35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9" fontId="0" fillId="0" borderId="43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/>
    </xf>
    <xf numFmtId="0" fontId="0" fillId="0" borderId="48" xfId="0" applyFont="1" applyFill="1" applyBorder="1" applyAlignment="1">
      <alignment horizontal="left" vertical="center"/>
    </xf>
    <xf numFmtId="2" fontId="0" fillId="0" borderId="26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/>
    </xf>
    <xf numFmtId="172" fontId="6" fillId="0" borderId="56" xfId="0" applyNumberFormat="1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/>
    </xf>
    <xf numFmtId="9" fontId="0" fillId="0" borderId="0" xfId="0" applyNumberFormat="1" applyFont="1" applyFill="1" applyAlignment="1">
      <alignment horizontal="center"/>
    </xf>
    <xf numFmtId="2" fontId="0" fillId="0" borderId="56" xfId="0" applyNumberFormat="1" applyFont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172" fontId="0" fillId="0" borderId="20" xfId="0" applyNumberFormat="1" applyFill="1" applyBorder="1" applyAlignment="1">
      <alignment vertical="center"/>
    </xf>
    <xf numFmtId="2" fontId="6" fillId="0" borderId="36" xfId="0" applyNumberFormat="1" applyFont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left" vertical="center" wrapText="1"/>
    </xf>
    <xf numFmtId="2" fontId="0" fillId="0" borderId="58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49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1" fontId="0" fillId="0" borderId="6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1" fontId="6" fillId="0" borderId="28" xfId="0" applyNumberFormat="1" applyFont="1" applyBorder="1" applyAlignment="1">
      <alignment vertical="center"/>
    </xf>
    <xf numFmtId="1" fontId="0" fillId="0" borderId="2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60" xfId="0" applyFont="1" applyFill="1" applyBorder="1" applyAlignment="1">
      <alignment horizontal="left" wrapText="1"/>
    </xf>
    <xf numFmtId="1" fontId="6" fillId="0" borderId="61" xfId="0" applyNumberFormat="1" applyFont="1" applyBorder="1" applyAlignment="1">
      <alignment/>
    </xf>
    <xf numFmtId="0" fontId="0" fillId="0" borderId="4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right" vertical="center"/>
    </xf>
    <xf numFmtId="172" fontId="6" fillId="0" borderId="25" xfId="0" applyNumberFormat="1" applyFont="1" applyBorder="1" applyAlignment="1">
      <alignment horizontal="right" vertical="center"/>
    </xf>
    <xf numFmtId="1" fontId="0" fillId="0" borderId="20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62" xfId="0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6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zoomScalePageLayoutView="0" workbookViewId="0" topLeftCell="A1">
      <selection activeCell="K17" sqref="K17"/>
    </sheetView>
  </sheetViews>
  <sheetFormatPr defaultColWidth="9.140625" defaultRowHeight="12.75"/>
  <cols>
    <col min="1" max="1" width="7.28125" style="1" customWidth="1"/>
    <col min="2" max="2" width="62.8515625" style="1" customWidth="1"/>
    <col min="3" max="3" width="10.7109375" style="1" customWidth="1"/>
    <col min="4" max="4" width="7.8515625" style="1" bestFit="1" customWidth="1"/>
    <col min="5" max="5" width="8.8515625" style="1" bestFit="1" customWidth="1"/>
    <col min="6" max="6" width="10.57421875" style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9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</row>
    <row r="2" spans="1:9" ht="18" customHeight="1">
      <c r="A2" s="228"/>
      <c r="B2" s="228"/>
      <c r="C2" s="228"/>
      <c r="D2" s="228"/>
      <c r="E2" s="2"/>
      <c r="F2" s="2"/>
      <c r="G2" s="2"/>
      <c r="H2" s="2"/>
      <c r="I2" s="2"/>
    </row>
    <row r="3" spans="1:9" ht="20.25" hidden="1">
      <c r="A3" s="16"/>
      <c r="B3" s="16"/>
      <c r="C3" s="16"/>
      <c r="D3" s="16"/>
      <c r="E3" s="2"/>
      <c r="F3" s="2"/>
      <c r="G3" s="2"/>
      <c r="H3" s="2"/>
      <c r="I3" s="2"/>
    </row>
    <row r="4" spans="1:9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</row>
    <row r="5" spans="1:9" ht="15">
      <c r="A5" s="15"/>
      <c r="B5" s="3"/>
      <c r="C5" s="3"/>
      <c r="D5" s="3"/>
      <c r="E5" s="3"/>
      <c r="F5" s="3"/>
      <c r="G5" s="3"/>
      <c r="H5" s="3"/>
      <c r="I5" s="3"/>
    </row>
    <row r="6" spans="1:9" ht="15">
      <c r="A6" s="216" t="s">
        <v>107</v>
      </c>
      <c r="B6" s="216"/>
      <c r="C6" s="216"/>
      <c r="D6" s="216"/>
      <c r="E6" s="3"/>
      <c r="F6" s="3"/>
      <c r="G6" s="3"/>
      <c r="H6" s="3"/>
      <c r="I6" s="3"/>
    </row>
    <row r="7" spans="1:9" ht="15.75" thickBot="1">
      <c r="A7" s="217" t="s">
        <v>108</v>
      </c>
      <c r="B7" s="217"/>
      <c r="C7" s="217"/>
      <c r="D7" s="217"/>
      <c r="E7" s="3"/>
      <c r="F7" s="3"/>
      <c r="G7" s="3"/>
      <c r="H7" s="3"/>
      <c r="I7" s="3"/>
    </row>
    <row r="8" spans="1:8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77" t="s">
        <v>59</v>
      </c>
    </row>
    <row r="10" spans="1:8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67" t="s">
        <v>55</v>
      </c>
    </row>
    <row r="11" spans="1:8" ht="15">
      <c r="A11" s="11">
        <v>1</v>
      </c>
      <c r="B11" s="28" t="s">
        <v>18</v>
      </c>
      <c r="C11" s="11" t="s">
        <v>4</v>
      </c>
      <c r="D11" s="32">
        <v>162</v>
      </c>
      <c r="E11" s="51">
        <v>3.92</v>
      </c>
      <c r="F11" s="102">
        <f aca="true" t="shared" si="0" ref="F11:F18">D11*E11</f>
        <v>635.04</v>
      </c>
      <c r="G11" s="25"/>
      <c r="H11" s="101">
        <v>117</v>
      </c>
    </row>
    <row r="12" spans="1:8" ht="15">
      <c r="A12" s="11">
        <v>2</v>
      </c>
      <c r="B12" s="28" t="s">
        <v>69</v>
      </c>
      <c r="C12" s="11" t="s">
        <v>4</v>
      </c>
      <c r="D12" s="32">
        <v>28</v>
      </c>
      <c r="E12" s="51">
        <v>3.92</v>
      </c>
      <c r="F12" s="102">
        <f t="shared" si="0"/>
        <v>109.75999999999999</v>
      </c>
      <c r="G12" s="25"/>
      <c r="H12" s="50">
        <v>75.92</v>
      </c>
    </row>
    <row r="13" spans="1:8" ht="30">
      <c r="A13" s="11">
        <v>3</v>
      </c>
      <c r="B13" s="28" t="s">
        <v>31</v>
      </c>
      <c r="C13" s="11" t="s">
        <v>10</v>
      </c>
      <c r="D13" s="32">
        <v>186</v>
      </c>
      <c r="E13" s="51">
        <v>6.78</v>
      </c>
      <c r="F13" s="102">
        <f t="shared" si="0"/>
        <v>1261.0800000000002</v>
      </c>
      <c r="G13" s="25"/>
      <c r="H13" s="50">
        <v>118.8</v>
      </c>
    </row>
    <row r="14" spans="1:8" ht="30">
      <c r="A14" s="11">
        <v>4</v>
      </c>
      <c r="B14" s="28" t="s">
        <v>70</v>
      </c>
      <c r="C14" s="11" t="s">
        <v>10</v>
      </c>
      <c r="D14" s="32">
        <v>17</v>
      </c>
      <c r="E14" s="51">
        <v>6.78</v>
      </c>
      <c r="F14" s="102">
        <f t="shared" si="0"/>
        <v>115.26</v>
      </c>
      <c r="G14" s="25"/>
      <c r="H14" s="50">
        <v>106.36</v>
      </c>
    </row>
    <row r="15" spans="1:8" ht="30">
      <c r="A15" s="11">
        <v>5</v>
      </c>
      <c r="B15" s="28" t="s">
        <v>109</v>
      </c>
      <c r="C15" s="11" t="s">
        <v>10</v>
      </c>
      <c r="D15" s="32">
        <v>308</v>
      </c>
      <c r="E15" s="51">
        <v>4.51</v>
      </c>
      <c r="F15" s="102">
        <f>D15*E15</f>
        <v>1389.08</v>
      </c>
      <c r="G15" s="25"/>
      <c r="H15" s="50"/>
    </row>
    <row r="16" spans="1:8" ht="15">
      <c r="A16" s="11">
        <v>6</v>
      </c>
      <c r="B16" s="28" t="s">
        <v>22</v>
      </c>
      <c r="C16" s="11" t="s">
        <v>4</v>
      </c>
      <c r="D16" s="32">
        <v>14</v>
      </c>
      <c r="E16" s="51">
        <v>4.88</v>
      </c>
      <c r="F16" s="102">
        <f t="shared" si="0"/>
        <v>68.32</v>
      </c>
      <c r="G16" s="25"/>
      <c r="H16" s="51">
        <v>75.6</v>
      </c>
    </row>
    <row r="17" spans="1:8" ht="18">
      <c r="A17" s="11">
        <v>7</v>
      </c>
      <c r="B17" s="28" t="s">
        <v>23</v>
      </c>
      <c r="C17" s="11" t="s">
        <v>10</v>
      </c>
      <c r="D17" s="32">
        <v>42</v>
      </c>
      <c r="E17" s="51">
        <v>4.35</v>
      </c>
      <c r="F17" s="102">
        <f t="shared" si="0"/>
        <v>182.7</v>
      </c>
      <c r="G17" s="25"/>
      <c r="H17" s="51">
        <v>49.48</v>
      </c>
    </row>
    <row r="18" spans="1:8" ht="30">
      <c r="A18" s="51">
        <v>8</v>
      </c>
      <c r="B18" s="33" t="s">
        <v>63</v>
      </c>
      <c r="C18" s="11" t="s">
        <v>24</v>
      </c>
      <c r="D18" s="11">
        <v>25</v>
      </c>
      <c r="E18" s="51">
        <v>16.91</v>
      </c>
      <c r="F18" s="102">
        <f t="shared" si="0"/>
        <v>422.75</v>
      </c>
      <c r="G18" s="25"/>
      <c r="H18" s="51">
        <v>75.6</v>
      </c>
    </row>
    <row r="19" spans="1:8" ht="30">
      <c r="A19" s="213">
        <v>9</v>
      </c>
      <c r="B19" s="84" t="s">
        <v>19</v>
      </c>
      <c r="C19" s="10"/>
      <c r="D19" s="10"/>
      <c r="E19" s="55"/>
      <c r="F19" s="64"/>
      <c r="G19" s="25"/>
      <c r="H19" s="51">
        <v>33.26</v>
      </c>
    </row>
    <row r="20" spans="1:8" ht="18">
      <c r="A20" s="213">
        <f>A19+1</f>
        <v>10</v>
      </c>
      <c r="B20" s="85" t="s">
        <v>12</v>
      </c>
      <c r="C20" s="21" t="s">
        <v>11</v>
      </c>
      <c r="D20" s="30">
        <v>522</v>
      </c>
      <c r="E20" s="56">
        <v>6.82</v>
      </c>
      <c r="F20" s="66">
        <f>D20*E20</f>
        <v>3560.04</v>
      </c>
      <c r="H20" s="1">
        <f>SUM(H11:H19)</f>
        <v>652.0200000000001</v>
      </c>
    </row>
    <row r="21" spans="1:7" ht="18">
      <c r="A21" s="213">
        <f>A20+1</f>
        <v>11</v>
      </c>
      <c r="B21" s="84" t="s">
        <v>60</v>
      </c>
      <c r="C21" s="21" t="s">
        <v>11</v>
      </c>
      <c r="D21" s="30">
        <v>33</v>
      </c>
      <c r="E21" s="56">
        <v>67.45</v>
      </c>
      <c r="F21" s="66">
        <f>D21*E21</f>
        <v>2225.85</v>
      </c>
      <c r="G21" s="25"/>
    </row>
    <row r="22" spans="1:6" ht="15.75" customHeight="1">
      <c r="A22" s="214">
        <f>A21+1</f>
        <v>12</v>
      </c>
      <c r="B22" s="86" t="s">
        <v>61</v>
      </c>
      <c r="C22" s="23" t="s">
        <v>11</v>
      </c>
      <c r="D22" s="31">
        <v>98</v>
      </c>
      <c r="E22" s="42">
        <v>27.33</v>
      </c>
      <c r="F22" s="65">
        <f>D22*E22</f>
        <v>2678.3399999999997</v>
      </c>
    </row>
    <row r="23" spans="1:8" ht="30">
      <c r="A23" s="38">
        <v>10</v>
      </c>
      <c r="B23" s="87" t="s">
        <v>14</v>
      </c>
      <c r="C23" s="23" t="s">
        <v>11</v>
      </c>
      <c r="D23" s="31">
        <f>D22+D30</f>
        <v>148</v>
      </c>
      <c r="E23" s="51">
        <v>4.25</v>
      </c>
      <c r="F23" s="63">
        <f>D23*E23</f>
        <v>629</v>
      </c>
      <c r="H23" s="14"/>
    </row>
    <row r="24" spans="1:8" ht="18">
      <c r="A24" s="38">
        <v>11</v>
      </c>
      <c r="B24" s="88" t="s">
        <v>17</v>
      </c>
      <c r="C24" s="23" t="s">
        <v>11</v>
      </c>
      <c r="D24" s="39">
        <v>148</v>
      </c>
      <c r="E24" s="51">
        <v>4.89</v>
      </c>
      <c r="F24" s="63">
        <f>D24*E24</f>
        <v>723.7199999999999</v>
      </c>
      <c r="H24" s="14"/>
    </row>
    <row r="25" spans="1:6" ht="15">
      <c r="A25" s="56">
        <v>12</v>
      </c>
      <c r="B25" s="215" t="s">
        <v>68</v>
      </c>
      <c r="C25" s="222"/>
      <c r="D25" s="222"/>
      <c r="E25" s="224"/>
      <c r="F25" s="226"/>
    </row>
    <row r="26" spans="1:8" ht="15">
      <c r="A26" s="56"/>
      <c r="B26" s="215"/>
      <c r="C26" s="223"/>
      <c r="D26" s="223"/>
      <c r="E26" s="225"/>
      <c r="F26" s="227"/>
      <c r="H26" s="14"/>
    </row>
    <row r="27" spans="1:8" ht="15">
      <c r="A27" s="56"/>
      <c r="B27" s="215"/>
      <c r="C27" s="223"/>
      <c r="D27" s="223"/>
      <c r="E27" s="225"/>
      <c r="F27" s="227"/>
      <c r="H27" s="14"/>
    </row>
    <row r="28" spans="1:8" ht="18">
      <c r="A28" s="56"/>
      <c r="B28" s="85" t="s">
        <v>28</v>
      </c>
      <c r="C28" s="21" t="s">
        <v>11</v>
      </c>
      <c r="D28" s="30">
        <v>86</v>
      </c>
      <c r="E28" s="56">
        <v>6.82</v>
      </c>
      <c r="F28" s="66">
        <f aca="true" t="shared" si="1" ref="F28:F46">D28*E28</f>
        <v>586.52</v>
      </c>
      <c r="H28" s="14"/>
    </row>
    <row r="29" spans="1:8" ht="18">
      <c r="A29" s="56"/>
      <c r="B29" s="84" t="s">
        <v>60</v>
      </c>
      <c r="C29" s="21" t="s">
        <v>11</v>
      </c>
      <c r="D29" s="30">
        <v>7</v>
      </c>
      <c r="E29" s="56">
        <v>67.45</v>
      </c>
      <c r="F29" s="66">
        <f t="shared" si="1"/>
        <v>472.15000000000003</v>
      </c>
      <c r="H29" s="14"/>
    </row>
    <row r="30" spans="1:8" ht="18">
      <c r="A30" s="42"/>
      <c r="B30" s="89" t="s">
        <v>62</v>
      </c>
      <c r="C30" s="21" t="s">
        <v>11</v>
      </c>
      <c r="D30" s="31">
        <v>50</v>
      </c>
      <c r="E30" s="42">
        <v>27.33</v>
      </c>
      <c r="F30" s="66">
        <f t="shared" si="1"/>
        <v>1366.5</v>
      </c>
      <c r="H30" s="14"/>
    </row>
    <row r="31" spans="1:8" ht="18">
      <c r="A31" s="42">
        <v>13</v>
      </c>
      <c r="B31" s="89" t="s">
        <v>64</v>
      </c>
      <c r="C31" s="22" t="s">
        <v>11</v>
      </c>
      <c r="D31" s="31">
        <v>796</v>
      </c>
      <c r="E31" s="51">
        <v>16.91</v>
      </c>
      <c r="F31" s="63">
        <f t="shared" si="1"/>
        <v>13460.36</v>
      </c>
      <c r="H31" s="14"/>
    </row>
    <row r="32" spans="1:8" ht="18">
      <c r="A32" s="42">
        <v>14</v>
      </c>
      <c r="B32" s="12" t="s">
        <v>67</v>
      </c>
      <c r="C32" s="9" t="s">
        <v>10</v>
      </c>
      <c r="D32" s="51">
        <v>860</v>
      </c>
      <c r="E32" s="51">
        <v>12.58</v>
      </c>
      <c r="F32" s="63">
        <f t="shared" si="1"/>
        <v>10818.8</v>
      </c>
      <c r="H32" s="14"/>
    </row>
    <row r="33" spans="1:8" s="14" customFormat="1" ht="18">
      <c r="A33" s="42">
        <v>15</v>
      </c>
      <c r="B33" s="90" t="s">
        <v>66</v>
      </c>
      <c r="C33" s="22" t="s">
        <v>11</v>
      </c>
      <c r="D33" s="78">
        <v>19</v>
      </c>
      <c r="E33" s="51">
        <v>37.63</v>
      </c>
      <c r="F33" s="63">
        <f t="shared" si="1"/>
        <v>714.97</v>
      </c>
      <c r="H33" s="1"/>
    </row>
    <row r="34" spans="1:8" s="14" customFormat="1" ht="30">
      <c r="A34" s="42">
        <v>16</v>
      </c>
      <c r="B34" s="29" t="s">
        <v>65</v>
      </c>
      <c r="C34" s="22" t="s">
        <v>11</v>
      </c>
      <c r="D34" s="32">
        <v>553</v>
      </c>
      <c r="E34" s="51">
        <v>39.55</v>
      </c>
      <c r="F34" s="63">
        <f t="shared" si="1"/>
        <v>21871.149999999998</v>
      </c>
      <c r="H34" s="1"/>
    </row>
    <row r="35" spans="1:6" ht="15">
      <c r="A35" s="42">
        <v>17</v>
      </c>
      <c r="B35" s="29" t="s">
        <v>20</v>
      </c>
      <c r="C35" s="11" t="s">
        <v>4</v>
      </c>
      <c r="D35" s="11">
        <v>215</v>
      </c>
      <c r="E35" s="51">
        <v>34.78</v>
      </c>
      <c r="F35" s="63">
        <f t="shared" si="1"/>
        <v>7477.7</v>
      </c>
    </row>
    <row r="36" spans="1:8" s="14" customFormat="1" ht="30">
      <c r="A36" s="42">
        <v>18</v>
      </c>
      <c r="B36" s="29" t="s">
        <v>35</v>
      </c>
      <c r="C36" s="79" t="s">
        <v>5</v>
      </c>
      <c r="D36" s="11">
        <v>4</v>
      </c>
      <c r="E36" s="51">
        <v>1265.87</v>
      </c>
      <c r="F36" s="63">
        <f t="shared" si="1"/>
        <v>5063.48</v>
      </c>
      <c r="H36" s="1"/>
    </row>
    <row r="37" spans="1:8" s="14" customFormat="1" ht="18">
      <c r="A37" s="42">
        <v>19</v>
      </c>
      <c r="B37" s="91" t="s">
        <v>16</v>
      </c>
      <c r="C37" s="9" t="s">
        <v>11</v>
      </c>
      <c r="D37" s="80">
        <v>1</v>
      </c>
      <c r="E37" s="63">
        <v>135.88</v>
      </c>
      <c r="F37" s="64">
        <f t="shared" si="1"/>
        <v>135.88</v>
      </c>
      <c r="H37" s="1"/>
    </row>
    <row r="38" spans="1:8" s="14" customFormat="1" ht="15">
      <c r="A38" s="42">
        <v>20</v>
      </c>
      <c r="B38" s="29" t="s">
        <v>29</v>
      </c>
      <c r="C38" s="51" t="s">
        <v>5</v>
      </c>
      <c r="D38" s="51">
        <v>10</v>
      </c>
      <c r="E38" s="51">
        <v>209.46</v>
      </c>
      <c r="F38" s="63">
        <f t="shared" si="1"/>
        <v>2094.6</v>
      </c>
      <c r="H38" s="1"/>
    </row>
    <row r="39" spans="1:6" s="14" customFormat="1" ht="15" customHeight="1">
      <c r="A39" s="42">
        <v>21</v>
      </c>
      <c r="B39" s="12" t="s">
        <v>6</v>
      </c>
      <c r="C39" s="11" t="s">
        <v>7</v>
      </c>
      <c r="D39" s="11">
        <v>20</v>
      </c>
      <c r="E39" s="51">
        <v>45.66</v>
      </c>
      <c r="F39" s="63">
        <f t="shared" si="1"/>
        <v>913.1999999999999</v>
      </c>
    </row>
    <row r="40" spans="1:8" ht="30">
      <c r="A40" s="42">
        <v>22</v>
      </c>
      <c r="B40" s="24" t="s">
        <v>111</v>
      </c>
      <c r="C40" s="9" t="s">
        <v>13</v>
      </c>
      <c r="D40" s="41">
        <v>20</v>
      </c>
      <c r="E40" s="51">
        <v>176.22</v>
      </c>
      <c r="F40" s="63">
        <f t="shared" si="1"/>
        <v>3524.4</v>
      </c>
      <c r="H40" s="14"/>
    </row>
    <row r="41" spans="1:6" ht="15" customHeight="1">
      <c r="A41" s="42">
        <v>23</v>
      </c>
      <c r="B41" s="29" t="s">
        <v>112</v>
      </c>
      <c r="C41" s="22" t="s">
        <v>11</v>
      </c>
      <c r="D41" s="35">
        <v>80</v>
      </c>
      <c r="E41" s="51">
        <v>49.85</v>
      </c>
      <c r="F41" s="63">
        <f t="shared" si="1"/>
        <v>3988</v>
      </c>
    </row>
    <row r="42" spans="1:6" ht="15">
      <c r="A42" s="42">
        <v>24</v>
      </c>
      <c r="B42" s="33" t="s">
        <v>9</v>
      </c>
      <c r="C42" s="8" t="s">
        <v>4</v>
      </c>
      <c r="D42" s="34">
        <v>190</v>
      </c>
      <c r="E42" s="51">
        <v>2.55</v>
      </c>
      <c r="F42" s="63">
        <f t="shared" si="1"/>
        <v>484.49999999999994</v>
      </c>
    </row>
    <row r="43" spans="1:6" ht="18">
      <c r="A43" s="42">
        <v>25</v>
      </c>
      <c r="B43" s="103" t="s">
        <v>110</v>
      </c>
      <c r="C43" s="11" t="s">
        <v>10</v>
      </c>
      <c r="D43" s="104">
        <v>308</v>
      </c>
      <c r="E43" s="51">
        <v>18.55</v>
      </c>
      <c r="F43" s="63">
        <f t="shared" si="1"/>
        <v>5713.400000000001</v>
      </c>
    </row>
    <row r="44" spans="1:6" ht="15">
      <c r="A44" s="42">
        <v>26</v>
      </c>
      <c r="B44" s="43" t="s">
        <v>25</v>
      </c>
      <c r="C44" s="44" t="s">
        <v>4</v>
      </c>
      <c r="D44" s="45">
        <v>14</v>
      </c>
      <c r="E44" s="51">
        <v>35.21</v>
      </c>
      <c r="F44" s="63">
        <f t="shared" si="1"/>
        <v>492.94</v>
      </c>
    </row>
    <row r="45" spans="1:6" ht="18.75">
      <c r="A45" s="42">
        <v>27</v>
      </c>
      <c r="B45" s="46" t="s">
        <v>26</v>
      </c>
      <c r="C45" s="47" t="s">
        <v>27</v>
      </c>
      <c r="D45" s="94">
        <v>42</v>
      </c>
      <c r="E45" s="51">
        <v>43.88</v>
      </c>
      <c r="F45" s="63">
        <f t="shared" si="1"/>
        <v>1842.96</v>
      </c>
    </row>
    <row r="46" spans="1:6" ht="18" customHeight="1">
      <c r="A46" s="42">
        <v>28</v>
      </c>
      <c r="B46" s="93" t="s">
        <v>30</v>
      </c>
      <c r="C46" s="82" t="s">
        <v>4</v>
      </c>
      <c r="D46" s="83">
        <v>215</v>
      </c>
      <c r="E46" s="51">
        <v>3.52</v>
      </c>
      <c r="F46" s="63">
        <f t="shared" si="1"/>
        <v>756.8</v>
      </c>
    </row>
    <row r="47" spans="4:6" ht="18" customHeight="1">
      <c r="D47" s="13"/>
      <c r="F47" s="105"/>
    </row>
    <row r="48" spans="1:8" s="14" customFormat="1" ht="15">
      <c r="A48" s="1"/>
      <c r="B48" s="1"/>
      <c r="C48" s="1"/>
      <c r="D48" s="1"/>
      <c r="E48" s="97" t="s">
        <v>76</v>
      </c>
      <c r="F48" s="98">
        <f>SUM(F11:F46)</f>
        <v>95779.25</v>
      </c>
      <c r="H48" s="1"/>
    </row>
    <row r="49" spans="4:6" ht="15">
      <c r="D49" s="221" t="s">
        <v>77</v>
      </c>
      <c r="E49" s="221"/>
      <c r="F49" s="98">
        <f>F48*0.2</f>
        <v>19155.850000000002</v>
      </c>
    </row>
    <row r="50" spans="5:6" ht="15">
      <c r="E50" s="97" t="s">
        <v>78</v>
      </c>
      <c r="F50" s="98">
        <f>SUM(F48:F49)</f>
        <v>114935.1</v>
      </c>
    </row>
    <row r="57" ht="15">
      <c r="C57" s="36"/>
    </row>
    <row r="58" spans="1:4" ht="15">
      <c r="A58" s="13"/>
      <c r="B58" s="20"/>
      <c r="C58" s="36"/>
      <c r="D58" s="18"/>
    </row>
    <row r="59" spans="2:4" ht="15">
      <c r="B59" s="18"/>
      <c r="C59" s="36"/>
      <c r="D59" s="18"/>
    </row>
  </sheetData>
  <sheetProtection/>
  <mergeCells count="10">
    <mergeCell ref="A1:D2"/>
    <mergeCell ref="A19:A22"/>
    <mergeCell ref="B25:B27"/>
    <mergeCell ref="A6:D6"/>
    <mergeCell ref="A7:D7"/>
    <mergeCell ref="C25:C27"/>
    <mergeCell ref="D49:E49"/>
    <mergeCell ref="D25:D27"/>
    <mergeCell ref="E25:E27"/>
    <mergeCell ref="F25:F27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7.28125" style="1" customWidth="1"/>
    <col min="2" max="2" width="62.8515625" style="1" customWidth="1"/>
    <col min="3" max="3" width="10.710937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9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</row>
    <row r="2" spans="1:9" ht="18" customHeight="1">
      <c r="A2" s="228"/>
      <c r="B2" s="228"/>
      <c r="C2" s="228"/>
      <c r="D2" s="228"/>
      <c r="E2" s="2"/>
      <c r="F2" s="2"/>
      <c r="G2" s="2"/>
      <c r="H2" s="2"/>
      <c r="I2" s="2"/>
    </row>
    <row r="3" spans="1:9" ht="20.25" hidden="1">
      <c r="A3" s="16"/>
      <c r="B3" s="16"/>
      <c r="C3" s="16"/>
      <c r="D3" s="16"/>
      <c r="E3" s="2"/>
      <c r="F3" s="2"/>
      <c r="G3" s="2"/>
      <c r="H3" s="2"/>
      <c r="I3" s="2"/>
    </row>
    <row r="4" spans="1:9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</row>
    <row r="5" spans="1:9" ht="15">
      <c r="A5" s="15"/>
      <c r="B5" s="3"/>
      <c r="C5" s="3"/>
      <c r="D5" s="3"/>
      <c r="E5" s="3"/>
      <c r="F5" s="3"/>
      <c r="G5" s="3"/>
      <c r="H5" s="3"/>
      <c r="I5" s="3"/>
    </row>
    <row r="6" spans="1:9" ht="15">
      <c r="A6" s="216" t="s">
        <v>88</v>
      </c>
      <c r="B6" s="216"/>
      <c r="C6" s="216"/>
      <c r="D6" s="216"/>
      <c r="E6" s="3"/>
      <c r="F6" s="3"/>
      <c r="G6" s="3"/>
      <c r="H6" s="3"/>
      <c r="I6" s="3"/>
    </row>
    <row r="7" spans="1:9" ht="15.75" thickBot="1">
      <c r="A7" s="217" t="s">
        <v>89</v>
      </c>
      <c r="B7" s="217"/>
      <c r="C7" s="217"/>
      <c r="D7" s="217"/>
      <c r="E7" s="3"/>
      <c r="F7" s="3"/>
      <c r="G7" s="3"/>
      <c r="H7" s="3"/>
      <c r="I7" s="3"/>
    </row>
    <row r="8" spans="1:8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77" t="s">
        <v>59</v>
      </c>
    </row>
    <row r="10" spans="1:8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67" t="s">
        <v>56</v>
      </c>
    </row>
    <row r="11" spans="1:8" ht="15">
      <c r="A11" s="11">
        <v>1</v>
      </c>
      <c r="B11" s="28" t="s">
        <v>18</v>
      </c>
      <c r="C11" s="11" t="s">
        <v>4</v>
      </c>
      <c r="D11" s="32">
        <v>152</v>
      </c>
      <c r="E11" s="51">
        <v>3.92</v>
      </c>
      <c r="F11" s="102">
        <f aca="true" t="shared" si="0" ref="F11:F17">D11*E11</f>
        <v>595.84</v>
      </c>
      <c r="G11" s="25"/>
      <c r="H11" s="52">
        <v>72.85</v>
      </c>
    </row>
    <row r="12" spans="1:8" ht="15">
      <c r="A12" s="11">
        <v>2</v>
      </c>
      <c r="B12" s="28" t="s">
        <v>69</v>
      </c>
      <c r="C12" s="11" t="s">
        <v>4</v>
      </c>
      <c r="D12" s="32">
        <v>24</v>
      </c>
      <c r="E12" s="51">
        <v>3.92</v>
      </c>
      <c r="F12" s="102">
        <f t="shared" si="0"/>
        <v>94.08</v>
      </c>
      <c r="G12" s="25"/>
      <c r="H12" s="50">
        <v>62.76</v>
      </c>
    </row>
    <row r="13" spans="1:8" ht="30">
      <c r="A13" s="11">
        <v>3</v>
      </c>
      <c r="B13" s="28" t="s">
        <v>31</v>
      </c>
      <c r="C13" s="11" t="s">
        <v>10</v>
      </c>
      <c r="D13" s="32">
        <v>175</v>
      </c>
      <c r="E13" s="51">
        <v>6.78</v>
      </c>
      <c r="F13" s="102">
        <f t="shared" si="0"/>
        <v>1186.5</v>
      </c>
      <c r="G13" s="25"/>
      <c r="H13" s="72">
        <f>SUM(H11:H12)</f>
        <v>135.60999999999999</v>
      </c>
    </row>
    <row r="14" spans="1:8" ht="30">
      <c r="A14" s="11">
        <v>4</v>
      </c>
      <c r="B14" s="28" t="s">
        <v>70</v>
      </c>
      <c r="C14" s="11" t="s">
        <v>10</v>
      </c>
      <c r="D14" s="32">
        <v>14</v>
      </c>
      <c r="E14" s="51">
        <v>6.78</v>
      </c>
      <c r="F14" s="102">
        <f t="shared" si="0"/>
        <v>94.92</v>
      </c>
      <c r="G14" s="25"/>
      <c r="H14" s="19"/>
    </row>
    <row r="15" spans="1:8" ht="15">
      <c r="A15" s="11">
        <v>5</v>
      </c>
      <c r="B15" s="28" t="s">
        <v>22</v>
      </c>
      <c r="C15" s="11" t="s">
        <v>4</v>
      </c>
      <c r="D15" s="32">
        <v>8</v>
      </c>
      <c r="E15" s="51">
        <v>4.88</v>
      </c>
      <c r="F15" s="102">
        <f t="shared" si="0"/>
        <v>39.04</v>
      </c>
      <c r="G15" s="25"/>
      <c r="H15" s="19"/>
    </row>
    <row r="16" spans="1:7" ht="18">
      <c r="A16" s="11">
        <v>6</v>
      </c>
      <c r="B16" s="28" t="s">
        <v>23</v>
      </c>
      <c r="C16" s="11" t="s">
        <v>10</v>
      </c>
      <c r="D16" s="32">
        <v>24</v>
      </c>
      <c r="E16" s="51">
        <v>4.35</v>
      </c>
      <c r="F16" s="102">
        <f t="shared" si="0"/>
        <v>104.39999999999999</v>
      </c>
      <c r="G16" s="25"/>
    </row>
    <row r="17" spans="1:7" ht="30">
      <c r="A17" s="51">
        <v>7</v>
      </c>
      <c r="B17" s="33" t="s">
        <v>63</v>
      </c>
      <c r="C17" s="11" t="s">
        <v>24</v>
      </c>
      <c r="D17" s="11">
        <v>21</v>
      </c>
      <c r="E17" s="51">
        <v>16.91</v>
      </c>
      <c r="F17" s="102">
        <f t="shared" si="0"/>
        <v>355.11</v>
      </c>
      <c r="G17" s="25"/>
    </row>
    <row r="18" spans="1:7" ht="30">
      <c r="A18" s="213">
        <v>8</v>
      </c>
      <c r="B18" s="84" t="s">
        <v>38</v>
      </c>
      <c r="C18" s="10"/>
      <c r="D18" s="10"/>
      <c r="E18" s="55"/>
      <c r="F18" s="64"/>
      <c r="G18" s="25"/>
    </row>
    <row r="19" spans="1:6" ht="18">
      <c r="A19" s="213">
        <f>A18+1</f>
        <v>9</v>
      </c>
      <c r="B19" s="85" t="s">
        <v>12</v>
      </c>
      <c r="C19" s="21" t="s">
        <v>11</v>
      </c>
      <c r="D19" s="30">
        <v>109</v>
      </c>
      <c r="E19" s="56">
        <v>6.82</v>
      </c>
      <c r="F19" s="66">
        <f>D19*E19</f>
        <v>743.38</v>
      </c>
    </row>
    <row r="20" spans="1:8" ht="18">
      <c r="A20" s="213">
        <f>A19+1</f>
        <v>10</v>
      </c>
      <c r="B20" s="84" t="s">
        <v>60</v>
      </c>
      <c r="C20" s="21" t="s">
        <v>11</v>
      </c>
      <c r="D20" s="30">
        <v>7</v>
      </c>
      <c r="E20" s="56">
        <v>67.45</v>
      </c>
      <c r="F20" s="66">
        <f>D20*E20</f>
        <v>472.15000000000003</v>
      </c>
      <c r="G20" s="25"/>
      <c r="H20" s="14"/>
    </row>
    <row r="21" spans="1:8" ht="15.75" customHeight="1">
      <c r="A21" s="214">
        <f>A20+1</f>
        <v>11</v>
      </c>
      <c r="B21" s="86" t="s">
        <v>61</v>
      </c>
      <c r="C21" s="23" t="s">
        <v>11</v>
      </c>
      <c r="D21" s="31">
        <v>20</v>
      </c>
      <c r="E21" s="42">
        <v>27.33</v>
      </c>
      <c r="F21" s="65">
        <f>D21*E21</f>
        <v>546.5999999999999</v>
      </c>
      <c r="H21" s="14"/>
    </row>
    <row r="22" spans="1:6" ht="30">
      <c r="A22" s="38">
        <v>9</v>
      </c>
      <c r="B22" s="87" t="s">
        <v>14</v>
      </c>
      <c r="C22" s="23" t="s">
        <v>11</v>
      </c>
      <c r="D22" s="31">
        <f>D21+D29</f>
        <v>43</v>
      </c>
      <c r="E22" s="51">
        <v>4.25</v>
      </c>
      <c r="F22" s="63">
        <f>D22*E22</f>
        <v>182.75</v>
      </c>
    </row>
    <row r="23" spans="1:8" ht="18">
      <c r="A23" s="38">
        <v>10</v>
      </c>
      <c r="B23" s="88" t="s">
        <v>17</v>
      </c>
      <c r="C23" s="23" t="s">
        <v>11</v>
      </c>
      <c r="D23" s="39">
        <v>43</v>
      </c>
      <c r="E23" s="51">
        <v>4.89</v>
      </c>
      <c r="F23" s="63">
        <f>D23*E23</f>
        <v>210.26999999999998</v>
      </c>
      <c r="H23" s="14"/>
    </row>
    <row r="24" spans="1:8" ht="15">
      <c r="A24" s="56">
        <v>11</v>
      </c>
      <c r="B24" s="215" t="s">
        <v>68</v>
      </c>
      <c r="C24" s="222"/>
      <c r="D24" s="222"/>
      <c r="E24" s="224"/>
      <c r="F24" s="226"/>
      <c r="H24" s="14"/>
    </row>
    <row r="25" spans="1:8" ht="15">
      <c r="A25" s="56"/>
      <c r="B25" s="215"/>
      <c r="C25" s="223"/>
      <c r="D25" s="223"/>
      <c r="E25" s="225"/>
      <c r="F25" s="227"/>
      <c r="H25" s="14"/>
    </row>
    <row r="26" spans="1:8" ht="15">
      <c r="A26" s="56"/>
      <c r="B26" s="215"/>
      <c r="C26" s="223"/>
      <c r="D26" s="223"/>
      <c r="E26" s="225"/>
      <c r="F26" s="227"/>
      <c r="H26" s="14"/>
    </row>
    <row r="27" spans="1:8" ht="18">
      <c r="A27" s="56"/>
      <c r="B27" s="85" t="s">
        <v>28</v>
      </c>
      <c r="C27" s="21" t="s">
        <v>11</v>
      </c>
      <c r="D27" s="30">
        <v>40</v>
      </c>
      <c r="E27" s="56">
        <v>6.82</v>
      </c>
      <c r="F27" s="66">
        <f aca="true" t="shared" si="1" ref="F27:F44">D27*E27</f>
        <v>272.8</v>
      </c>
      <c r="H27" s="14"/>
    </row>
    <row r="28" spans="1:8" ht="18">
      <c r="A28" s="56"/>
      <c r="B28" s="84" t="s">
        <v>60</v>
      </c>
      <c r="C28" s="21" t="s">
        <v>11</v>
      </c>
      <c r="D28" s="30">
        <v>3</v>
      </c>
      <c r="E28" s="56">
        <v>67.45</v>
      </c>
      <c r="F28" s="66">
        <f t="shared" si="1"/>
        <v>202.35000000000002</v>
      </c>
      <c r="H28" s="14"/>
    </row>
    <row r="29" spans="1:8" ht="18">
      <c r="A29" s="42"/>
      <c r="B29" s="89" t="s">
        <v>62</v>
      </c>
      <c r="C29" s="21" t="s">
        <v>11</v>
      </c>
      <c r="D29" s="31">
        <v>23</v>
      </c>
      <c r="E29" s="42">
        <v>27.33</v>
      </c>
      <c r="F29" s="66">
        <f t="shared" si="1"/>
        <v>628.5899999999999</v>
      </c>
      <c r="H29" s="14"/>
    </row>
    <row r="30" spans="1:6" ht="18">
      <c r="A30" s="42">
        <v>12</v>
      </c>
      <c r="B30" s="89" t="s">
        <v>64</v>
      </c>
      <c r="C30" s="22" t="s">
        <v>11</v>
      </c>
      <c r="D30" s="31">
        <v>203</v>
      </c>
      <c r="E30" s="51">
        <v>16.91</v>
      </c>
      <c r="F30" s="63">
        <f t="shared" si="1"/>
        <v>3432.73</v>
      </c>
    </row>
    <row r="31" spans="1:6" ht="18">
      <c r="A31" s="42">
        <v>13</v>
      </c>
      <c r="B31" s="12" t="s">
        <v>67</v>
      </c>
      <c r="C31" s="9" t="s">
        <v>10</v>
      </c>
      <c r="D31" s="51">
        <v>304</v>
      </c>
      <c r="E31" s="51">
        <v>12.58</v>
      </c>
      <c r="F31" s="63">
        <f t="shared" si="1"/>
        <v>3824.32</v>
      </c>
    </row>
    <row r="32" spans="1:8" s="14" customFormat="1" ht="18">
      <c r="A32" s="42">
        <v>14</v>
      </c>
      <c r="B32" s="90" t="s">
        <v>66</v>
      </c>
      <c r="C32" s="22" t="s">
        <v>11</v>
      </c>
      <c r="D32" s="78">
        <v>7</v>
      </c>
      <c r="E32" s="51">
        <v>37.63</v>
      </c>
      <c r="F32" s="63">
        <f t="shared" si="1"/>
        <v>263.41</v>
      </c>
      <c r="H32" s="1"/>
    </row>
    <row r="33" spans="1:8" s="14" customFormat="1" ht="30">
      <c r="A33" s="42">
        <v>15</v>
      </c>
      <c r="B33" s="29" t="s">
        <v>65</v>
      </c>
      <c r="C33" s="22" t="s">
        <v>11</v>
      </c>
      <c r="D33" s="32">
        <v>120</v>
      </c>
      <c r="E33" s="51">
        <v>39.55</v>
      </c>
      <c r="F33" s="63">
        <f t="shared" si="1"/>
        <v>4746</v>
      </c>
      <c r="H33" s="1"/>
    </row>
    <row r="34" spans="1:6" ht="15">
      <c r="A34" s="42">
        <v>16</v>
      </c>
      <c r="B34" s="29" t="s">
        <v>20</v>
      </c>
      <c r="C34" s="11" t="s">
        <v>4</v>
      </c>
      <c r="D34" s="11">
        <v>76</v>
      </c>
      <c r="E34" s="51">
        <v>34.78</v>
      </c>
      <c r="F34" s="63">
        <f t="shared" si="1"/>
        <v>2643.28</v>
      </c>
    </row>
    <row r="35" spans="1:10" s="14" customFormat="1" ht="30">
      <c r="A35" s="42">
        <v>17</v>
      </c>
      <c r="B35" s="29" t="s">
        <v>34</v>
      </c>
      <c r="C35" s="79" t="s">
        <v>5</v>
      </c>
      <c r="D35" s="11">
        <v>2</v>
      </c>
      <c r="E35" s="51">
        <v>1071.46</v>
      </c>
      <c r="F35" s="63">
        <f t="shared" si="1"/>
        <v>2142.92</v>
      </c>
      <c r="H35" s="19"/>
      <c r="I35" s="19"/>
      <c r="J35" s="19"/>
    </row>
    <row r="36" spans="1:6" s="14" customFormat="1" ht="18">
      <c r="A36" s="42">
        <v>18</v>
      </c>
      <c r="B36" s="91" t="s">
        <v>16</v>
      </c>
      <c r="C36" s="9" t="s">
        <v>11</v>
      </c>
      <c r="D36" s="80">
        <v>1</v>
      </c>
      <c r="E36" s="63">
        <v>135.88</v>
      </c>
      <c r="F36" s="64">
        <f t="shared" si="1"/>
        <v>135.88</v>
      </c>
    </row>
    <row r="37" spans="1:6" s="14" customFormat="1" ht="15">
      <c r="A37" s="42">
        <v>19</v>
      </c>
      <c r="B37" s="29" t="s">
        <v>29</v>
      </c>
      <c r="C37" s="51" t="s">
        <v>5</v>
      </c>
      <c r="D37" s="51">
        <v>4</v>
      </c>
      <c r="E37" s="51">
        <v>209.46</v>
      </c>
      <c r="F37" s="63">
        <f t="shared" si="1"/>
        <v>837.84</v>
      </c>
    </row>
    <row r="38" spans="1:6" s="14" customFormat="1" ht="15" customHeight="1">
      <c r="A38" s="42">
        <v>20</v>
      </c>
      <c r="B38" s="12" t="s">
        <v>6</v>
      </c>
      <c r="C38" s="11" t="s">
        <v>7</v>
      </c>
      <c r="D38" s="11">
        <v>10</v>
      </c>
      <c r="E38" s="51">
        <v>45.66</v>
      </c>
      <c r="F38" s="63">
        <f t="shared" si="1"/>
        <v>456.59999999999997</v>
      </c>
    </row>
    <row r="39" spans="1:8" ht="30">
      <c r="A39" s="42">
        <v>21</v>
      </c>
      <c r="B39" s="24" t="s">
        <v>111</v>
      </c>
      <c r="C39" s="9" t="s">
        <v>13</v>
      </c>
      <c r="D39" s="41">
        <v>18</v>
      </c>
      <c r="E39" s="51">
        <v>176.22</v>
      </c>
      <c r="F39" s="63">
        <f t="shared" si="1"/>
        <v>3171.96</v>
      </c>
      <c r="H39" s="14"/>
    </row>
    <row r="40" spans="1:6" ht="30">
      <c r="A40" s="42">
        <v>22</v>
      </c>
      <c r="B40" s="29" t="s">
        <v>112</v>
      </c>
      <c r="C40" s="22" t="s">
        <v>11</v>
      </c>
      <c r="D40" s="35">
        <v>75</v>
      </c>
      <c r="E40" s="51">
        <v>49.85</v>
      </c>
      <c r="F40" s="63">
        <f t="shared" si="1"/>
        <v>3738.75</v>
      </c>
    </row>
    <row r="41" spans="1:6" ht="15">
      <c r="A41" s="42">
        <v>23</v>
      </c>
      <c r="B41" s="33" t="s">
        <v>9</v>
      </c>
      <c r="C41" s="8" t="s">
        <v>4</v>
      </c>
      <c r="D41" s="34">
        <v>176</v>
      </c>
      <c r="E41" s="51">
        <v>2.55</v>
      </c>
      <c r="F41" s="63">
        <f t="shared" si="1"/>
        <v>448.79999999999995</v>
      </c>
    </row>
    <row r="42" spans="1:6" ht="15">
      <c r="A42" s="42">
        <v>24</v>
      </c>
      <c r="B42" s="43" t="s">
        <v>25</v>
      </c>
      <c r="C42" s="44" t="s">
        <v>4</v>
      </c>
      <c r="D42" s="45">
        <v>8</v>
      </c>
      <c r="E42" s="51">
        <v>35.21</v>
      </c>
      <c r="F42" s="63">
        <f t="shared" si="1"/>
        <v>281.68</v>
      </c>
    </row>
    <row r="43" spans="1:6" ht="18.75">
      <c r="A43" s="42">
        <v>25</v>
      </c>
      <c r="B43" s="46" t="s">
        <v>26</v>
      </c>
      <c r="C43" s="47" t="s">
        <v>27</v>
      </c>
      <c r="D43" s="94">
        <v>24</v>
      </c>
      <c r="E43" s="51">
        <v>43.88</v>
      </c>
      <c r="F43" s="63">
        <f t="shared" si="1"/>
        <v>1053.1200000000001</v>
      </c>
    </row>
    <row r="44" spans="1:6" ht="18" customHeight="1">
      <c r="A44" s="42">
        <v>26</v>
      </c>
      <c r="B44" s="93" t="s">
        <v>30</v>
      </c>
      <c r="C44" s="82" t="s">
        <v>4</v>
      </c>
      <c r="D44" s="83">
        <v>76</v>
      </c>
      <c r="E44" s="51">
        <v>3.52</v>
      </c>
      <c r="F44" s="63">
        <f t="shared" si="1"/>
        <v>267.52</v>
      </c>
    </row>
    <row r="45" spans="4:6" ht="18" customHeight="1">
      <c r="D45" s="13"/>
      <c r="F45" s="105"/>
    </row>
    <row r="46" spans="1:8" s="14" customFormat="1" ht="15">
      <c r="A46" s="1"/>
      <c r="B46" s="1"/>
      <c r="C46" s="1"/>
      <c r="D46" s="1"/>
      <c r="E46" s="97" t="s">
        <v>76</v>
      </c>
      <c r="F46" s="98">
        <f>SUM(F11:F44)</f>
        <v>33173.59</v>
      </c>
      <c r="H46" s="1"/>
    </row>
    <row r="47" spans="4:6" ht="15">
      <c r="D47" s="221" t="s">
        <v>77</v>
      </c>
      <c r="E47" s="221"/>
      <c r="F47" s="98">
        <f>F46*0.2</f>
        <v>6634.718</v>
      </c>
    </row>
    <row r="48" spans="5:6" ht="15">
      <c r="E48" s="97" t="s">
        <v>78</v>
      </c>
      <c r="F48" s="98">
        <f>SUM(F46:F47)</f>
        <v>39808.308</v>
      </c>
    </row>
    <row r="55" ht="15">
      <c r="C55" s="36"/>
    </row>
    <row r="56" spans="1:4" ht="15">
      <c r="A56" s="13"/>
      <c r="B56" s="20"/>
      <c r="C56" s="36"/>
      <c r="D56" s="18"/>
    </row>
    <row r="57" spans="2:4" ht="15">
      <c r="B57" s="18"/>
      <c r="C57" s="36"/>
      <c r="D57" s="18"/>
    </row>
  </sheetData>
  <sheetProtection/>
  <mergeCells count="10">
    <mergeCell ref="E24:E26"/>
    <mergeCell ref="D47:E47"/>
    <mergeCell ref="F24:F26"/>
    <mergeCell ref="A1:D2"/>
    <mergeCell ref="A18:A21"/>
    <mergeCell ref="B24:B26"/>
    <mergeCell ref="A6:D6"/>
    <mergeCell ref="A7:D7"/>
    <mergeCell ref="C24:C26"/>
    <mergeCell ref="D24:D26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14062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8" width="8.00390625" style="1" bestFit="1" customWidth="1"/>
    <col min="9" max="10" width="6.7109375" style="1" bestFit="1" customWidth="1"/>
    <col min="11" max="11" width="12.57421875" style="1" customWidth="1"/>
    <col min="12" max="16384" width="9.140625" style="1" customWidth="1"/>
  </cols>
  <sheetData>
    <row r="1" spans="1:12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  <c r="L1" s="3"/>
    </row>
    <row r="2" spans="1:12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  <c r="L2" s="2"/>
    </row>
    <row r="3" spans="1:12" ht="20.25" hidden="1">
      <c r="A3" s="16"/>
      <c r="B3" s="16"/>
      <c r="C3" s="16"/>
      <c r="D3" s="16"/>
      <c r="E3" s="2"/>
      <c r="F3" s="2"/>
      <c r="G3" s="2"/>
      <c r="H3" s="2"/>
      <c r="I3" s="2"/>
      <c r="J3" s="2"/>
      <c r="L3" s="2"/>
    </row>
    <row r="4" spans="1:12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  <c r="J4" s="3"/>
      <c r="L4" s="3"/>
    </row>
    <row r="5" spans="1:12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16" t="s">
        <v>90</v>
      </c>
      <c r="B6" s="216"/>
      <c r="C6" s="216"/>
      <c r="D6" s="216"/>
      <c r="E6" s="3"/>
      <c r="F6" s="3"/>
      <c r="G6" s="3"/>
      <c r="H6" s="3"/>
      <c r="I6" s="3"/>
      <c r="J6" s="3"/>
      <c r="K6" s="3"/>
      <c r="L6" s="3"/>
    </row>
    <row r="7" spans="1:12" ht="15.75" thickBot="1">
      <c r="A7" s="217" t="s">
        <v>91</v>
      </c>
      <c r="B7" s="217"/>
      <c r="C7" s="217"/>
      <c r="D7" s="217"/>
      <c r="E7" s="3"/>
      <c r="F7" s="3"/>
      <c r="G7" s="3"/>
      <c r="H7" s="3"/>
      <c r="I7" s="3"/>
      <c r="J7" s="3"/>
      <c r="K7" s="3"/>
      <c r="L7" s="3"/>
    </row>
    <row r="8" spans="1:11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26"/>
      <c r="J8" s="26"/>
      <c r="K8" s="37"/>
    </row>
    <row r="9" spans="1:11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29" t="s">
        <v>59</v>
      </c>
      <c r="I9" s="230"/>
      <c r="J9" s="230"/>
      <c r="K9" s="231"/>
    </row>
    <row r="10" spans="1:11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99" t="s">
        <v>56</v>
      </c>
      <c r="I10" s="99" t="s">
        <v>55</v>
      </c>
      <c r="J10" s="99" t="s">
        <v>57</v>
      </c>
      <c r="K10" s="69" t="s">
        <v>58</v>
      </c>
    </row>
    <row r="11" spans="1:11" ht="15">
      <c r="A11" s="11">
        <v>1</v>
      </c>
      <c r="B11" s="28" t="s">
        <v>18</v>
      </c>
      <c r="C11" s="11" t="s">
        <v>4</v>
      </c>
      <c r="D11" s="32">
        <v>360</v>
      </c>
      <c r="E11" s="51">
        <v>3.92</v>
      </c>
      <c r="F11" s="102">
        <f aca="true" t="shared" si="0" ref="F11:F18">D11*E11</f>
        <v>1411.2</v>
      </c>
      <c r="G11" s="25"/>
      <c r="H11" s="52">
        <v>106.92</v>
      </c>
      <c r="I11" s="52">
        <v>99</v>
      </c>
      <c r="J11" s="52">
        <v>97.2</v>
      </c>
      <c r="K11" s="42">
        <v>99</v>
      </c>
    </row>
    <row r="12" spans="1:11" ht="15">
      <c r="A12" s="11">
        <v>2</v>
      </c>
      <c r="B12" s="28" t="s">
        <v>39</v>
      </c>
      <c r="C12" s="11" t="s">
        <v>4</v>
      </c>
      <c r="D12" s="32">
        <v>30</v>
      </c>
      <c r="E12" s="51">
        <v>3.92</v>
      </c>
      <c r="F12" s="102">
        <f t="shared" si="0"/>
        <v>117.6</v>
      </c>
      <c r="G12" s="25"/>
      <c r="H12" s="50"/>
      <c r="I12" s="50">
        <v>29.65</v>
      </c>
      <c r="J12" s="50">
        <v>247.4</v>
      </c>
      <c r="K12" s="51">
        <v>354.76</v>
      </c>
    </row>
    <row r="13" spans="1:11" ht="30">
      <c r="A13" s="11">
        <v>3</v>
      </c>
      <c r="B13" s="28" t="s">
        <v>31</v>
      </c>
      <c r="C13" s="11" t="s">
        <v>10</v>
      </c>
      <c r="D13" s="32">
        <v>653</v>
      </c>
      <c r="E13" s="51">
        <v>6.78</v>
      </c>
      <c r="F13" s="102">
        <f t="shared" si="0"/>
        <v>4427.34</v>
      </c>
      <c r="G13" s="25"/>
      <c r="H13" s="50"/>
      <c r="I13" s="50">
        <v>99</v>
      </c>
      <c r="J13" s="50"/>
      <c r="K13" s="51">
        <v>70.2</v>
      </c>
    </row>
    <row r="14" spans="1:11" ht="30">
      <c r="A14" s="11">
        <v>4</v>
      </c>
      <c r="B14" s="28" t="s">
        <v>32</v>
      </c>
      <c r="C14" s="11" t="s">
        <v>10</v>
      </c>
      <c r="D14" s="32">
        <v>18</v>
      </c>
      <c r="E14" s="51">
        <v>6.78</v>
      </c>
      <c r="F14" s="102">
        <f t="shared" si="0"/>
        <v>122.04</v>
      </c>
      <c r="G14" s="25"/>
      <c r="H14" s="50"/>
      <c r="I14" s="50">
        <v>97.7</v>
      </c>
      <c r="J14" s="50"/>
      <c r="K14" s="51">
        <v>377.32</v>
      </c>
    </row>
    <row r="15" spans="1:11" ht="30">
      <c r="A15" s="11">
        <v>5</v>
      </c>
      <c r="B15" s="28" t="s">
        <v>109</v>
      </c>
      <c r="C15" s="11" t="s">
        <v>10</v>
      </c>
      <c r="D15" s="32">
        <v>561</v>
      </c>
      <c r="E15" s="51">
        <v>4.51</v>
      </c>
      <c r="F15" s="102">
        <f>D15*E15</f>
        <v>2530.1099999999997</v>
      </c>
      <c r="G15" s="25"/>
      <c r="H15" s="50"/>
      <c r="I15" s="50"/>
      <c r="J15" s="50"/>
      <c r="K15" s="51"/>
    </row>
    <row r="16" spans="1:11" ht="15">
      <c r="A16" s="11">
        <v>6</v>
      </c>
      <c r="B16" s="28" t="s">
        <v>22</v>
      </c>
      <c r="C16" s="11" t="s">
        <v>4</v>
      </c>
      <c r="D16" s="32">
        <v>10</v>
      </c>
      <c r="E16" s="51">
        <v>4.88</v>
      </c>
      <c r="F16" s="102">
        <f t="shared" si="0"/>
        <v>48.8</v>
      </c>
      <c r="G16" s="25"/>
      <c r="H16" s="50"/>
      <c r="I16" s="50"/>
      <c r="J16" s="50"/>
      <c r="K16" s="51">
        <v>97.2</v>
      </c>
    </row>
    <row r="17" spans="1:11" ht="18">
      <c r="A17" s="11">
        <v>7</v>
      </c>
      <c r="B17" s="28" t="s">
        <v>23</v>
      </c>
      <c r="C17" s="11" t="s">
        <v>10</v>
      </c>
      <c r="D17" s="32">
        <v>30</v>
      </c>
      <c r="E17" s="51">
        <v>4.35</v>
      </c>
      <c r="F17" s="102">
        <f t="shared" si="0"/>
        <v>130.5</v>
      </c>
      <c r="G17" s="25"/>
      <c r="H17" s="50"/>
      <c r="I17" s="50"/>
      <c r="J17" s="50"/>
      <c r="K17" s="51">
        <v>509.68</v>
      </c>
    </row>
    <row r="18" spans="1:11" ht="30">
      <c r="A18" s="51">
        <v>8</v>
      </c>
      <c r="B18" s="33" t="s">
        <v>63</v>
      </c>
      <c r="C18" s="22" t="s">
        <v>11</v>
      </c>
      <c r="D18" s="11">
        <v>126</v>
      </c>
      <c r="E18" s="51">
        <v>16.91</v>
      </c>
      <c r="F18" s="102">
        <f t="shared" si="0"/>
        <v>2130.66</v>
      </c>
      <c r="G18" s="25"/>
      <c r="H18" s="72">
        <f>SUM(H11:H17)</f>
        <v>106.92</v>
      </c>
      <c r="I18" s="72">
        <f>SUM(I11:I17)</f>
        <v>325.35</v>
      </c>
      <c r="J18" s="72">
        <f>SUM(J11:J17)</f>
        <v>344.6</v>
      </c>
      <c r="K18" s="1">
        <f>SUM(K11:K17)</f>
        <v>1508.16</v>
      </c>
    </row>
    <row r="19" spans="1:10" ht="30">
      <c r="A19" s="213">
        <v>9</v>
      </c>
      <c r="B19" s="84" t="s">
        <v>38</v>
      </c>
      <c r="C19" s="10"/>
      <c r="D19" s="10"/>
      <c r="E19" s="56"/>
      <c r="F19" s="66"/>
      <c r="G19" s="25"/>
      <c r="H19" s="19"/>
      <c r="I19" s="19"/>
      <c r="J19" s="19"/>
    </row>
    <row r="20" spans="1:10" ht="18">
      <c r="A20" s="213">
        <f>A19+1</f>
        <v>10</v>
      </c>
      <c r="B20" s="85" t="s">
        <v>12</v>
      </c>
      <c r="C20" s="21" t="s">
        <v>11</v>
      </c>
      <c r="D20" s="30">
        <v>86</v>
      </c>
      <c r="E20" s="56">
        <v>6.82</v>
      </c>
      <c r="F20" s="66">
        <f>D20*E20</f>
        <v>586.52</v>
      </c>
      <c r="H20" s="19"/>
      <c r="I20" s="19"/>
      <c r="J20" s="19"/>
    </row>
    <row r="21" spans="1:10" ht="18">
      <c r="A21" s="213">
        <f>A20+1</f>
        <v>11</v>
      </c>
      <c r="B21" s="84" t="s">
        <v>60</v>
      </c>
      <c r="C21" s="21" t="s">
        <v>11</v>
      </c>
      <c r="D21" s="30">
        <v>5</v>
      </c>
      <c r="E21" s="56">
        <v>67.45</v>
      </c>
      <c r="F21" s="66">
        <f>D21*E21</f>
        <v>337.25</v>
      </c>
      <c r="G21" s="25"/>
      <c r="H21" s="19"/>
      <c r="I21" s="19"/>
      <c r="J21" s="19"/>
    </row>
    <row r="22" spans="1:6" ht="15.75" customHeight="1">
      <c r="A22" s="214">
        <f>A21+1</f>
        <v>12</v>
      </c>
      <c r="B22" s="86" t="s">
        <v>61</v>
      </c>
      <c r="C22" s="23" t="s">
        <v>11</v>
      </c>
      <c r="D22" s="31">
        <v>16</v>
      </c>
      <c r="E22" s="42">
        <v>27.33</v>
      </c>
      <c r="F22" s="66">
        <f>D22*E22</f>
        <v>437.28</v>
      </c>
    </row>
    <row r="23" spans="1:6" ht="30">
      <c r="A23" s="213">
        <v>10</v>
      </c>
      <c r="B23" s="84" t="s">
        <v>19</v>
      </c>
      <c r="C23" s="10"/>
      <c r="D23" s="10"/>
      <c r="E23" s="55"/>
      <c r="F23" s="64"/>
    </row>
    <row r="24" spans="1:6" ht="18">
      <c r="A24" s="213">
        <f>A23+1</f>
        <v>11</v>
      </c>
      <c r="B24" s="85" t="s">
        <v>12</v>
      </c>
      <c r="C24" s="21" t="s">
        <v>11</v>
      </c>
      <c r="D24" s="30">
        <v>260</v>
      </c>
      <c r="E24" s="56">
        <v>6.82</v>
      </c>
      <c r="F24" s="66">
        <f>D24*E24</f>
        <v>1773.2</v>
      </c>
    </row>
    <row r="25" spans="1:10" ht="18">
      <c r="A25" s="213">
        <f>A24+1</f>
        <v>12</v>
      </c>
      <c r="B25" s="84" t="s">
        <v>60</v>
      </c>
      <c r="C25" s="21" t="s">
        <v>11</v>
      </c>
      <c r="D25" s="30">
        <v>16</v>
      </c>
      <c r="E25" s="56">
        <v>67.45</v>
      </c>
      <c r="F25" s="66">
        <f>D25*E25</f>
        <v>1079.2</v>
      </c>
      <c r="G25" s="25"/>
      <c r="H25" s="19"/>
      <c r="I25" s="19"/>
      <c r="J25" s="19"/>
    </row>
    <row r="26" spans="1:6" ht="15.75" customHeight="1">
      <c r="A26" s="214">
        <f>A25+1</f>
        <v>13</v>
      </c>
      <c r="B26" s="86" t="s">
        <v>61</v>
      </c>
      <c r="C26" s="23" t="s">
        <v>11</v>
      </c>
      <c r="D26" s="31">
        <v>49</v>
      </c>
      <c r="E26" s="42">
        <v>27.33</v>
      </c>
      <c r="F26" s="66">
        <f>D26*E26</f>
        <v>1339.1699999999998</v>
      </c>
    </row>
    <row r="27" spans="1:6" ht="30">
      <c r="A27" s="213">
        <v>11</v>
      </c>
      <c r="B27" s="84" t="s">
        <v>37</v>
      </c>
      <c r="C27" s="10"/>
      <c r="D27" s="10"/>
      <c r="E27" s="55"/>
      <c r="F27" s="64"/>
    </row>
    <row r="28" spans="1:6" ht="18">
      <c r="A28" s="213">
        <f>A27+1</f>
        <v>12</v>
      </c>
      <c r="B28" s="85" t="s">
        <v>12</v>
      </c>
      <c r="C28" s="21" t="s">
        <v>11</v>
      </c>
      <c r="D28" s="30">
        <v>276</v>
      </c>
      <c r="E28" s="56">
        <v>6.82</v>
      </c>
      <c r="F28" s="66">
        <f>D28*E28</f>
        <v>1882.3200000000002</v>
      </c>
    </row>
    <row r="29" spans="1:7" ht="18">
      <c r="A29" s="213">
        <f>A28+1</f>
        <v>13</v>
      </c>
      <c r="B29" s="84" t="s">
        <v>60</v>
      </c>
      <c r="C29" s="21" t="s">
        <v>11</v>
      </c>
      <c r="D29" s="30">
        <v>17</v>
      </c>
      <c r="E29" s="56">
        <v>67.45</v>
      </c>
      <c r="F29" s="66">
        <f>D29*E29</f>
        <v>1146.65</v>
      </c>
      <c r="G29" s="25"/>
    </row>
    <row r="30" spans="1:6" ht="15.75" customHeight="1">
      <c r="A30" s="214">
        <f>A29+1</f>
        <v>14</v>
      </c>
      <c r="B30" s="86" t="s">
        <v>61</v>
      </c>
      <c r="C30" s="23" t="s">
        <v>11</v>
      </c>
      <c r="D30" s="31">
        <v>52</v>
      </c>
      <c r="E30" s="42">
        <v>27.33</v>
      </c>
      <c r="F30" s="66">
        <f>D30*E30</f>
        <v>1421.1599999999999</v>
      </c>
    </row>
    <row r="31" spans="1:6" ht="30">
      <c r="A31" s="213">
        <v>12</v>
      </c>
      <c r="B31" s="84" t="s">
        <v>42</v>
      </c>
      <c r="C31" s="10"/>
      <c r="D31" s="10"/>
      <c r="E31" s="55"/>
      <c r="F31" s="64"/>
    </row>
    <row r="32" spans="1:6" ht="18">
      <c r="A32" s="213">
        <f>A31+1</f>
        <v>13</v>
      </c>
      <c r="B32" s="85" t="s">
        <v>12</v>
      </c>
      <c r="C32" s="21" t="s">
        <v>11</v>
      </c>
      <c r="D32" s="30">
        <v>1206</v>
      </c>
      <c r="E32" s="56">
        <v>6.82</v>
      </c>
      <c r="F32" s="66">
        <f>D32*E32</f>
        <v>8224.92</v>
      </c>
    </row>
    <row r="33" spans="1:7" ht="18">
      <c r="A33" s="213">
        <f>A32+1</f>
        <v>14</v>
      </c>
      <c r="B33" s="84" t="s">
        <v>60</v>
      </c>
      <c r="C33" s="21" t="s">
        <v>11</v>
      </c>
      <c r="D33" s="30">
        <v>75</v>
      </c>
      <c r="E33" s="56">
        <v>67.45</v>
      </c>
      <c r="F33" s="66">
        <f>D33*E33</f>
        <v>5058.75</v>
      </c>
      <c r="G33" s="25"/>
    </row>
    <row r="34" spans="1:6" ht="15.75" customHeight="1">
      <c r="A34" s="214">
        <f>A33+1</f>
        <v>15</v>
      </c>
      <c r="B34" s="86" t="s">
        <v>61</v>
      </c>
      <c r="C34" s="23" t="s">
        <v>11</v>
      </c>
      <c r="D34" s="31">
        <v>226</v>
      </c>
      <c r="E34" s="42">
        <v>27.33</v>
      </c>
      <c r="F34" s="66">
        <f>D34*E34</f>
        <v>6176.58</v>
      </c>
    </row>
    <row r="35" spans="1:6" ht="30">
      <c r="A35" s="38">
        <v>13</v>
      </c>
      <c r="B35" s="87" t="s">
        <v>14</v>
      </c>
      <c r="C35" s="23" t="s">
        <v>11</v>
      </c>
      <c r="D35" s="31">
        <f>D22+D26+D30+D34+D42</f>
        <v>426</v>
      </c>
      <c r="E35" s="51">
        <v>4.25</v>
      </c>
      <c r="F35" s="63">
        <f>D35*E35</f>
        <v>1810.5</v>
      </c>
    </row>
    <row r="36" spans="1:6" ht="18">
      <c r="A36" s="38">
        <v>14</v>
      </c>
      <c r="B36" s="88" t="s">
        <v>17</v>
      </c>
      <c r="C36" s="23" t="s">
        <v>11</v>
      </c>
      <c r="D36" s="39">
        <v>426</v>
      </c>
      <c r="E36" s="51">
        <v>4.89</v>
      </c>
      <c r="F36" s="63">
        <f>D36*E36</f>
        <v>2083.14</v>
      </c>
    </row>
    <row r="37" spans="1:6" ht="15">
      <c r="A37" s="56">
        <v>15</v>
      </c>
      <c r="B37" s="215" t="s">
        <v>40</v>
      </c>
      <c r="C37" s="222"/>
      <c r="D37" s="222">
        <v>237</v>
      </c>
      <c r="E37" s="224"/>
      <c r="F37" s="226"/>
    </row>
    <row r="38" spans="1:6" ht="15">
      <c r="A38" s="56"/>
      <c r="B38" s="215"/>
      <c r="C38" s="223"/>
      <c r="D38" s="223"/>
      <c r="E38" s="225"/>
      <c r="F38" s="227"/>
    </row>
    <row r="39" spans="1:6" ht="15">
      <c r="A39" s="56"/>
      <c r="B39" s="215"/>
      <c r="C39" s="223"/>
      <c r="D39" s="223"/>
      <c r="E39" s="225"/>
      <c r="F39" s="227"/>
    </row>
    <row r="40" spans="1:6" ht="18">
      <c r="A40" s="56"/>
      <c r="B40" s="85" t="s">
        <v>28</v>
      </c>
      <c r="C40" s="21" t="s">
        <v>11</v>
      </c>
      <c r="D40" s="10">
        <v>142</v>
      </c>
      <c r="E40" s="56">
        <v>6.82</v>
      </c>
      <c r="F40" s="66">
        <f aca="true" t="shared" si="1" ref="F40:F62">D40*E40</f>
        <v>968.44</v>
      </c>
    </row>
    <row r="41" spans="1:10" ht="18">
      <c r="A41" s="56"/>
      <c r="B41" s="84" t="s">
        <v>60</v>
      </c>
      <c r="C41" s="21" t="s">
        <v>11</v>
      </c>
      <c r="D41" s="10">
        <v>12</v>
      </c>
      <c r="E41" s="56">
        <v>67.45</v>
      </c>
      <c r="F41" s="66">
        <f t="shared" si="1"/>
        <v>809.4000000000001</v>
      </c>
      <c r="H41" s="14"/>
      <c r="I41" s="14"/>
      <c r="J41" s="14"/>
    </row>
    <row r="42" spans="1:10" ht="18">
      <c r="A42" s="42"/>
      <c r="B42" s="89" t="s">
        <v>62</v>
      </c>
      <c r="C42" s="21" t="s">
        <v>11</v>
      </c>
      <c r="D42" s="48">
        <v>83</v>
      </c>
      <c r="E42" s="42">
        <v>27.33</v>
      </c>
      <c r="F42" s="66">
        <f t="shared" si="1"/>
        <v>2268.39</v>
      </c>
      <c r="H42" s="14"/>
      <c r="I42" s="14"/>
      <c r="J42" s="14"/>
    </row>
    <row r="43" spans="1:11" ht="18">
      <c r="A43" s="42">
        <v>16</v>
      </c>
      <c r="B43" s="89" t="s">
        <v>64</v>
      </c>
      <c r="C43" s="22" t="s">
        <v>11</v>
      </c>
      <c r="D43" s="48">
        <v>2522</v>
      </c>
      <c r="E43" s="51">
        <v>16.91</v>
      </c>
      <c r="F43" s="63">
        <f t="shared" si="1"/>
        <v>42647.02</v>
      </c>
      <c r="K43" s="14"/>
    </row>
    <row r="44" spans="1:11" ht="18">
      <c r="A44" s="42">
        <v>17</v>
      </c>
      <c r="B44" s="12" t="s">
        <v>67</v>
      </c>
      <c r="C44" s="9" t="s">
        <v>10</v>
      </c>
      <c r="D44" s="51">
        <v>1468</v>
      </c>
      <c r="E44" s="51">
        <v>12.58</v>
      </c>
      <c r="F44" s="63">
        <f t="shared" si="1"/>
        <v>18467.44</v>
      </c>
      <c r="H44" s="14"/>
      <c r="I44" s="14"/>
      <c r="J44" s="14"/>
      <c r="K44" s="14"/>
    </row>
    <row r="45" spans="1:11" s="14" customFormat="1" ht="18">
      <c r="A45" s="42">
        <v>18</v>
      </c>
      <c r="B45" s="90" t="s">
        <v>66</v>
      </c>
      <c r="C45" s="22" t="s">
        <v>11</v>
      </c>
      <c r="D45" s="78">
        <v>33</v>
      </c>
      <c r="E45" s="51">
        <v>37.63</v>
      </c>
      <c r="F45" s="63">
        <f t="shared" si="1"/>
        <v>1241.7900000000002</v>
      </c>
      <c r="K45" s="1"/>
    </row>
    <row r="46" spans="1:6" s="14" customFormat="1" ht="30">
      <c r="A46" s="42">
        <v>19</v>
      </c>
      <c r="B46" s="29" t="s">
        <v>65</v>
      </c>
      <c r="C46" s="22" t="s">
        <v>11</v>
      </c>
      <c r="D46" s="32">
        <v>2203</v>
      </c>
      <c r="E46" s="51">
        <v>39.55</v>
      </c>
      <c r="F46" s="63">
        <f t="shared" si="1"/>
        <v>87128.65</v>
      </c>
    </row>
    <row r="47" spans="1:11" ht="15">
      <c r="A47" s="42">
        <v>20</v>
      </c>
      <c r="B47" s="29" t="s">
        <v>20</v>
      </c>
      <c r="C47" s="11" t="s">
        <v>4</v>
      </c>
      <c r="D47" s="11">
        <v>367</v>
      </c>
      <c r="E47" s="51">
        <v>34.78</v>
      </c>
      <c r="F47" s="63">
        <f t="shared" si="1"/>
        <v>12764.26</v>
      </c>
      <c r="H47" s="14"/>
      <c r="I47" s="14"/>
      <c r="J47" s="14"/>
      <c r="K47" s="14"/>
    </row>
    <row r="48" spans="1:6" s="14" customFormat="1" ht="30">
      <c r="A48" s="42">
        <v>21</v>
      </c>
      <c r="B48" s="29" t="s">
        <v>34</v>
      </c>
      <c r="C48" s="79" t="s">
        <v>5</v>
      </c>
      <c r="D48" s="11">
        <v>2</v>
      </c>
      <c r="E48" s="51">
        <v>1071.46</v>
      </c>
      <c r="F48" s="63">
        <f t="shared" si="1"/>
        <v>2142.92</v>
      </c>
    </row>
    <row r="49" spans="1:6" s="14" customFormat="1" ht="30">
      <c r="A49" s="51">
        <v>22</v>
      </c>
      <c r="B49" s="29" t="s">
        <v>35</v>
      </c>
      <c r="C49" s="79" t="s">
        <v>5</v>
      </c>
      <c r="D49" s="11">
        <v>2</v>
      </c>
      <c r="E49" s="51">
        <v>1265.87</v>
      </c>
      <c r="F49" s="63">
        <f t="shared" si="1"/>
        <v>2531.74</v>
      </c>
    </row>
    <row r="50" spans="1:6" s="14" customFormat="1" ht="30">
      <c r="A50" s="42">
        <v>23</v>
      </c>
      <c r="B50" s="29" t="s">
        <v>36</v>
      </c>
      <c r="C50" s="79" t="s">
        <v>5</v>
      </c>
      <c r="D50" s="11">
        <v>1</v>
      </c>
      <c r="E50" s="51">
        <v>1575.32</v>
      </c>
      <c r="F50" s="63">
        <f t="shared" si="1"/>
        <v>1575.32</v>
      </c>
    </row>
    <row r="51" spans="1:6" s="14" customFormat="1" ht="30.75" customHeight="1">
      <c r="A51" s="42">
        <v>24</v>
      </c>
      <c r="B51" s="29" t="s">
        <v>43</v>
      </c>
      <c r="C51" s="79" t="s">
        <v>5</v>
      </c>
      <c r="D51" s="11">
        <v>2</v>
      </c>
      <c r="E51" s="51">
        <v>1785.63</v>
      </c>
      <c r="F51" s="63">
        <f t="shared" si="1"/>
        <v>3571.26</v>
      </c>
    </row>
    <row r="52" spans="1:10" s="14" customFormat="1" ht="18">
      <c r="A52" s="42">
        <v>25</v>
      </c>
      <c r="B52" s="91" t="s">
        <v>16</v>
      </c>
      <c r="C52" s="9" t="s">
        <v>11</v>
      </c>
      <c r="D52" s="80">
        <v>2</v>
      </c>
      <c r="E52" s="63">
        <v>135.88</v>
      </c>
      <c r="F52" s="63">
        <f t="shared" si="1"/>
        <v>271.76</v>
      </c>
      <c r="H52" s="1"/>
      <c r="I52" s="1"/>
      <c r="J52" s="1"/>
    </row>
    <row r="53" spans="1:10" s="14" customFormat="1" ht="30">
      <c r="A53" s="42">
        <v>26</v>
      </c>
      <c r="B53" s="29" t="s">
        <v>33</v>
      </c>
      <c r="C53" s="11" t="s">
        <v>5</v>
      </c>
      <c r="D53" s="32">
        <v>8</v>
      </c>
      <c r="E53" s="51">
        <v>430</v>
      </c>
      <c r="F53" s="63">
        <f t="shared" si="1"/>
        <v>3440</v>
      </c>
      <c r="H53" s="1"/>
      <c r="I53" s="1"/>
      <c r="J53" s="1"/>
    </row>
    <row r="54" spans="1:11" s="14" customFormat="1" ht="15">
      <c r="A54" s="42">
        <v>27</v>
      </c>
      <c r="B54" s="92" t="s">
        <v>29</v>
      </c>
      <c r="C54" s="42" t="s">
        <v>5</v>
      </c>
      <c r="D54" s="51">
        <v>12</v>
      </c>
      <c r="E54" s="51">
        <v>209.46</v>
      </c>
      <c r="F54" s="63">
        <f t="shared" si="1"/>
        <v>2513.52</v>
      </c>
      <c r="H54" s="1"/>
      <c r="I54" s="1"/>
      <c r="J54" s="1"/>
      <c r="K54" s="1"/>
    </row>
    <row r="55" spans="1:11" s="14" customFormat="1" ht="15" customHeight="1">
      <c r="A55" s="42">
        <v>28</v>
      </c>
      <c r="B55" s="12" t="s">
        <v>6</v>
      </c>
      <c r="C55" s="11" t="s">
        <v>7</v>
      </c>
      <c r="D55" s="11">
        <v>28</v>
      </c>
      <c r="E55" s="51">
        <v>45.66</v>
      </c>
      <c r="F55" s="63">
        <f t="shared" si="1"/>
        <v>1278.48</v>
      </c>
      <c r="H55" s="1"/>
      <c r="I55" s="1"/>
      <c r="J55" s="1"/>
      <c r="K55" s="1"/>
    </row>
    <row r="56" spans="1:6" ht="30">
      <c r="A56" s="42">
        <v>29</v>
      </c>
      <c r="B56" s="24" t="s">
        <v>111</v>
      </c>
      <c r="C56" s="9" t="s">
        <v>13</v>
      </c>
      <c r="D56" s="41">
        <v>64</v>
      </c>
      <c r="E56" s="51">
        <v>176.22</v>
      </c>
      <c r="F56" s="63">
        <f t="shared" si="1"/>
        <v>11278.08</v>
      </c>
    </row>
    <row r="57" spans="1:6" ht="18" customHeight="1">
      <c r="A57" s="42">
        <v>30</v>
      </c>
      <c r="B57" s="29" t="s">
        <v>112</v>
      </c>
      <c r="C57" s="22" t="s">
        <v>11</v>
      </c>
      <c r="D57" s="35">
        <v>231</v>
      </c>
      <c r="E57" s="51">
        <v>49.85</v>
      </c>
      <c r="F57" s="63">
        <f t="shared" si="1"/>
        <v>11515.35</v>
      </c>
    </row>
    <row r="58" spans="1:10" ht="17.25" customHeight="1">
      <c r="A58" s="42">
        <v>31</v>
      </c>
      <c r="B58" s="33" t="s">
        <v>9</v>
      </c>
      <c r="C58" s="8" t="s">
        <v>4</v>
      </c>
      <c r="D58" s="34">
        <v>390</v>
      </c>
      <c r="E58" s="51">
        <v>2.55</v>
      </c>
      <c r="F58" s="63">
        <f t="shared" si="1"/>
        <v>994.4999999999999</v>
      </c>
      <c r="H58" s="14"/>
      <c r="I58" s="14"/>
      <c r="J58" s="14"/>
    </row>
    <row r="59" spans="1:10" ht="17.25" customHeight="1">
      <c r="A59" s="42">
        <v>32</v>
      </c>
      <c r="B59" s="103" t="s">
        <v>110</v>
      </c>
      <c r="C59" s="11" t="s">
        <v>10</v>
      </c>
      <c r="D59" s="104">
        <v>561</v>
      </c>
      <c r="E59" s="51">
        <v>18.55</v>
      </c>
      <c r="F59" s="63">
        <f t="shared" si="1"/>
        <v>10406.550000000001</v>
      </c>
      <c r="H59" s="14"/>
      <c r="I59" s="14"/>
      <c r="J59" s="14"/>
    </row>
    <row r="60" spans="1:6" ht="15">
      <c r="A60" s="42">
        <v>33</v>
      </c>
      <c r="B60" s="43" t="s">
        <v>25</v>
      </c>
      <c r="C60" s="44" t="s">
        <v>4</v>
      </c>
      <c r="D60" s="45">
        <v>10</v>
      </c>
      <c r="E60" s="51">
        <v>35.21</v>
      </c>
      <c r="F60" s="63">
        <f t="shared" si="1"/>
        <v>352.1</v>
      </c>
    </row>
    <row r="61" spans="1:11" ht="18.75">
      <c r="A61" s="42">
        <v>34</v>
      </c>
      <c r="B61" s="46" t="s">
        <v>26</v>
      </c>
      <c r="C61" s="47" t="s">
        <v>27</v>
      </c>
      <c r="D61" s="94">
        <v>30</v>
      </c>
      <c r="E61" s="51">
        <v>43.88</v>
      </c>
      <c r="F61" s="63">
        <f t="shared" si="1"/>
        <v>1316.4</v>
      </c>
      <c r="H61" s="14"/>
      <c r="I61" s="14"/>
      <c r="J61" s="14"/>
      <c r="K61" s="14"/>
    </row>
    <row r="62" spans="1:10" ht="15">
      <c r="A62" s="42">
        <v>35</v>
      </c>
      <c r="B62" s="93" t="s">
        <v>30</v>
      </c>
      <c r="C62" s="82" t="s">
        <v>4</v>
      </c>
      <c r="D62" s="83">
        <v>367</v>
      </c>
      <c r="E62" s="51">
        <v>3.52</v>
      </c>
      <c r="F62" s="63">
        <f t="shared" si="1"/>
        <v>1291.84</v>
      </c>
      <c r="H62" s="14"/>
      <c r="I62" s="14"/>
      <c r="J62" s="14"/>
    </row>
    <row r="63" spans="1:11" s="14" customFormat="1" ht="15">
      <c r="A63" s="1"/>
      <c r="B63" s="1"/>
      <c r="C63" s="1"/>
      <c r="D63" s="13"/>
      <c r="E63" s="1"/>
      <c r="F63" s="105"/>
      <c r="K63" s="1"/>
    </row>
    <row r="64" spans="5:6" ht="15">
      <c r="E64" s="97" t="s">
        <v>76</v>
      </c>
      <c r="F64" s="98">
        <f>SUM(F11:F62)</f>
        <v>265050.1000000001</v>
      </c>
    </row>
    <row r="65" spans="4:6" ht="15">
      <c r="D65" s="221" t="s">
        <v>77</v>
      </c>
      <c r="E65" s="221"/>
      <c r="F65" s="98">
        <f>F64*0.2</f>
        <v>53010.02000000002</v>
      </c>
    </row>
    <row r="66" spans="5:6" ht="15">
      <c r="E66" s="97" t="s">
        <v>78</v>
      </c>
      <c r="F66" s="98">
        <f>SUM(F64:F65)</f>
        <v>318060.1200000001</v>
      </c>
    </row>
    <row r="73" ht="15">
      <c r="C73" s="36"/>
    </row>
    <row r="74" spans="1:4" ht="15">
      <c r="A74" s="13"/>
      <c r="B74" s="20"/>
      <c r="C74" s="36"/>
      <c r="D74" s="18"/>
    </row>
    <row r="75" spans="2:4" ht="15">
      <c r="B75" s="18"/>
      <c r="C75" s="36"/>
      <c r="D75" s="18"/>
    </row>
  </sheetData>
  <sheetProtection/>
  <mergeCells count="14">
    <mergeCell ref="A1:D2"/>
    <mergeCell ref="A19:A22"/>
    <mergeCell ref="E37:E39"/>
    <mergeCell ref="H9:K9"/>
    <mergeCell ref="A27:A30"/>
    <mergeCell ref="C37:C39"/>
    <mergeCell ref="D65:E65"/>
    <mergeCell ref="F37:F39"/>
    <mergeCell ref="B37:B39"/>
    <mergeCell ref="A6:D6"/>
    <mergeCell ref="A7:D7"/>
    <mergeCell ref="A23:A26"/>
    <mergeCell ref="D37:D39"/>
    <mergeCell ref="A31:A34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2812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9" width="6.7109375" style="1" bestFit="1" customWidth="1"/>
    <col min="10" max="10" width="12.57421875" style="1" customWidth="1"/>
    <col min="11" max="16384" width="9.140625" style="1" customWidth="1"/>
  </cols>
  <sheetData>
    <row r="1" spans="1:11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</row>
    <row r="2" spans="1:11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</row>
    <row r="3" spans="1:11" ht="20.25" hidden="1">
      <c r="A3" s="16"/>
      <c r="B3" s="16"/>
      <c r="C3" s="16"/>
      <c r="D3" s="16"/>
      <c r="E3" s="2"/>
      <c r="F3" s="2"/>
      <c r="G3" s="2"/>
      <c r="H3" s="2"/>
      <c r="I3" s="2"/>
      <c r="K3" s="2"/>
    </row>
    <row r="4" spans="1:11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  <c r="K4" s="3"/>
    </row>
    <row r="5" spans="1:11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16" t="s">
        <v>92</v>
      </c>
      <c r="B6" s="216"/>
      <c r="C6" s="216"/>
      <c r="D6" s="216"/>
      <c r="E6" s="3"/>
      <c r="F6" s="3"/>
      <c r="G6" s="3"/>
      <c r="H6" s="3"/>
      <c r="I6" s="3"/>
      <c r="J6" s="3"/>
      <c r="K6" s="3"/>
    </row>
    <row r="7" spans="1:11" ht="15.75" thickBot="1">
      <c r="A7" s="217"/>
      <c r="B7" s="217"/>
      <c r="C7" s="217"/>
      <c r="D7" s="217"/>
      <c r="E7" s="3"/>
      <c r="F7" s="3"/>
      <c r="G7" s="3"/>
      <c r="H7" s="3"/>
      <c r="I7" s="3"/>
      <c r="J7" s="3"/>
      <c r="K7" s="3"/>
    </row>
    <row r="8" spans="1:10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26"/>
      <c r="J8" s="37"/>
    </row>
    <row r="9" spans="1:10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30"/>
      <c r="I9" s="230"/>
      <c r="J9" s="231"/>
    </row>
    <row r="10" spans="1:10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99" t="s">
        <v>55</v>
      </c>
      <c r="I10" s="99" t="s">
        <v>57</v>
      </c>
      <c r="J10" s="69" t="s">
        <v>58</v>
      </c>
    </row>
    <row r="11" spans="1:10" ht="15">
      <c r="A11" s="11">
        <v>1</v>
      </c>
      <c r="B11" s="28" t="s">
        <v>18</v>
      </c>
      <c r="C11" s="11" t="s">
        <v>4</v>
      </c>
      <c r="D11" s="32">
        <v>490</v>
      </c>
      <c r="E11" s="51">
        <v>3.92</v>
      </c>
      <c r="F11" s="102">
        <f aca="true" t="shared" si="0" ref="F11:F17">D11*E11</f>
        <v>1920.8</v>
      </c>
      <c r="G11" s="25"/>
      <c r="H11" s="52">
        <v>113.4</v>
      </c>
      <c r="I11" s="52">
        <v>70.2</v>
      </c>
      <c r="J11" s="42">
        <v>113.4</v>
      </c>
    </row>
    <row r="12" spans="1:10" ht="15">
      <c r="A12" s="11">
        <v>2</v>
      </c>
      <c r="B12" s="28" t="s">
        <v>39</v>
      </c>
      <c r="C12" s="11" t="s">
        <v>4</v>
      </c>
      <c r="D12" s="32">
        <v>54</v>
      </c>
      <c r="E12" s="51">
        <v>3.92</v>
      </c>
      <c r="F12" s="102">
        <f t="shared" si="0"/>
        <v>211.68</v>
      </c>
      <c r="G12" s="25"/>
      <c r="H12" s="50">
        <v>124.32</v>
      </c>
      <c r="I12" s="50">
        <v>126.05</v>
      </c>
      <c r="J12" s="51">
        <v>391.44</v>
      </c>
    </row>
    <row r="13" spans="1:10" ht="30">
      <c r="A13" s="11">
        <v>3</v>
      </c>
      <c r="B13" s="28" t="s">
        <v>31</v>
      </c>
      <c r="C13" s="11" t="s">
        <v>10</v>
      </c>
      <c r="D13" s="32">
        <v>931</v>
      </c>
      <c r="E13" s="51">
        <v>6.78</v>
      </c>
      <c r="F13" s="102">
        <f t="shared" si="0"/>
        <v>6312.18</v>
      </c>
      <c r="G13" s="25"/>
      <c r="H13" s="50"/>
      <c r="I13" s="50"/>
      <c r="J13" s="51">
        <v>72</v>
      </c>
    </row>
    <row r="14" spans="1:10" ht="30">
      <c r="A14" s="11">
        <v>4</v>
      </c>
      <c r="B14" s="28" t="s">
        <v>32</v>
      </c>
      <c r="C14" s="11" t="s">
        <v>10</v>
      </c>
      <c r="D14" s="32">
        <v>32</v>
      </c>
      <c r="E14" s="51">
        <v>6.78</v>
      </c>
      <c r="F14" s="102">
        <f t="shared" si="0"/>
        <v>216.96</v>
      </c>
      <c r="G14" s="25"/>
      <c r="H14" s="50"/>
      <c r="I14" s="50"/>
      <c r="J14" s="51">
        <v>340.87</v>
      </c>
    </row>
    <row r="15" spans="1:10" ht="15">
      <c r="A15" s="11">
        <v>5</v>
      </c>
      <c r="B15" s="28" t="s">
        <v>22</v>
      </c>
      <c r="C15" s="11" t="s">
        <v>4</v>
      </c>
      <c r="D15" s="32">
        <v>10</v>
      </c>
      <c r="E15" s="51">
        <v>4.88</v>
      </c>
      <c r="F15" s="102">
        <f t="shared" si="0"/>
        <v>48.8</v>
      </c>
      <c r="G15" s="25"/>
      <c r="H15" s="50"/>
      <c r="I15" s="50"/>
      <c r="J15" s="51">
        <v>72</v>
      </c>
    </row>
    <row r="16" spans="1:10" ht="18">
      <c r="A16" s="11">
        <v>6</v>
      </c>
      <c r="B16" s="28" t="s">
        <v>23</v>
      </c>
      <c r="C16" s="11" t="s">
        <v>10</v>
      </c>
      <c r="D16" s="32">
        <v>30</v>
      </c>
      <c r="E16" s="51">
        <v>4.35</v>
      </c>
      <c r="F16" s="102">
        <f t="shared" si="0"/>
        <v>130.5</v>
      </c>
      <c r="G16" s="25"/>
      <c r="H16" s="50"/>
      <c r="I16" s="50"/>
      <c r="J16" s="51">
        <v>257.14</v>
      </c>
    </row>
    <row r="17" spans="1:10" ht="30">
      <c r="A17" s="51">
        <v>7</v>
      </c>
      <c r="B17" s="33" t="s">
        <v>63</v>
      </c>
      <c r="C17" s="22" t="s">
        <v>11</v>
      </c>
      <c r="D17" s="11">
        <v>99</v>
      </c>
      <c r="E17" s="51">
        <v>16.91</v>
      </c>
      <c r="F17" s="102">
        <f t="shared" si="0"/>
        <v>1674.09</v>
      </c>
      <c r="G17" s="25"/>
      <c r="H17" s="72">
        <f>SUM(H11:H16)</f>
        <v>237.72</v>
      </c>
      <c r="I17" s="72">
        <f>SUM(I11:I16)</f>
        <v>196.25</v>
      </c>
      <c r="J17" s="1">
        <f>SUM(J11:J16)</f>
        <v>1246.85</v>
      </c>
    </row>
    <row r="18" spans="1:6" ht="30">
      <c r="A18" s="213">
        <v>8</v>
      </c>
      <c r="B18" s="84" t="s">
        <v>19</v>
      </c>
      <c r="C18" s="10"/>
      <c r="D18" s="10"/>
      <c r="E18" s="55"/>
      <c r="F18" s="64"/>
    </row>
    <row r="19" spans="1:6" ht="18">
      <c r="A19" s="213">
        <f>A18+1</f>
        <v>9</v>
      </c>
      <c r="B19" s="85" t="s">
        <v>12</v>
      </c>
      <c r="C19" s="21" t="s">
        <v>11</v>
      </c>
      <c r="D19" s="30">
        <v>190</v>
      </c>
      <c r="E19" s="56">
        <v>6.82</v>
      </c>
      <c r="F19" s="66">
        <f>D19*E19</f>
        <v>1295.8</v>
      </c>
    </row>
    <row r="20" spans="1:9" ht="18">
      <c r="A20" s="213">
        <f>A19+1</f>
        <v>10</v>
      </c>
      <c r="B20" s="84" t="s">
        <v>60</v>
      </c>
      <c r="C20" s="21" t="s">
        <v>11</v>
      </c>
      <c r="D20" s="30">
        <v>12</v>
      </c>
      <c r="E20" s="56">
        <v>67.45</v>
      </c>
      <c r="F20" s="66">
        <f>D20*E20</f>
        <v>809.4000000000001</v>
      </c>
      <c r="G20" s="25"/>
      <c r="H20" s="19"/>
      <c r="I20" s="19"/>
    </row>
    <row r="21" spans="1:6" ht="15.75" customHeight="1">
      <c r="A21" s="214">
        <f>A20+1</f>
        <v>11</v>
      </c>
      <c r="B21" s="86" t="s">
        <v>61</v>
      </c>
      <c r="C21" s="23" t="s">
        <v>11</v>
      </c>
      <c r="D21" s="31">
        <v>36</v>
      </c>
      <c r="E21" s="42">
        <v>27.33</v>
      </c>
      <c r="F21" s="66">
        <f>D21*E21</f>
        <v>983.8799999999999</v>
      </c>
    </row>
    <row r="22" spans="1:6" ht="30">
      <c r="A22" s="213">
        <v>9</v>
      </c>
      <c r="B22" s="84" t="s">
        <v>37</v>
      </c>
      <c r="C22" s="10"/>
      <c r="D22" s="10"/>
      <c r="E22" s="55"/>
      <c r="F22" s="64"/>
    </row>
    <row r="23" spans="1:6" ht="18">
      <c r="A23" s="213">
        <f>A22+1</f>
        <v>10</v>
      </c>
      <c r="B23" s="85" t="s">
        <v>12</v>
      </c>
      <c r="C23" s="21" t="s">
        <v>11</v>
      </c>
      <c r="D23" s="30">
        <v>157</v>
      </c>
      <c r="E23" s="56">
        <v>6.82</v>
      </c>
      <c r="F23" s="66">
        <f>D23*E23</f>
        <v>1070.74</v>
      </c>
    </row>
    <row r="24" spans="1:7" ht="18">
      <c r="A24" s="213">
        <f>A23+1</f>
        <v>11</v>
      </c>
      <c r="B24" s="84" t="s">
        <v>60</v>
      </c>
      <c r="C24" s="21" t="s">
        <v>11</v>
      </c>
      <c r="D24" s="30">
        <v>10</v>
      </c>
      <c r="E24" s="56">
        <v>67.45</v>
      </c>
      <c r="F24" s="66">
        <f>D24*E24</f>
        <v>674.5</v>
      </c>
      <c r="G24" s="25"/>
    </row>
    <row r="25" spans="1:6" ht="15.75" customHeight="1">
      <c r="A25" s="214">
        <f>A24+1</f>
        <v>12</v>
      </c>
      <c r="B25" s="86" t="s">
        <v>61</v>
      </c>
      <c r="C25" s="23" t="s">
        <v>11</v>
      </c>
      <c r="D25" s="31">
        <v>29</v>
      </c>
      <c r="E25" s="42">
        <v>27.33</v>
      </c>
      <c r="F25" s="66">
        <f>D25*E25</f>
        <v>792.5699999999999</v>
      </c>
    </row>
    <row r="26" spans="1:6" ht="30">
      <c r="A26" s="213">
        <v>10</v>
      </c>
      <c r="B26" s="84" t="s">
        <v>42</v>
      </c>
      <c r="C26" s="10"/>
      <c r="D26" s="10"/>
      <c r="E26" s="55"/>
      <c r="F26" s="64"/>
    </row>
    <row r="27" spans="1:6" ht="18">
      <c r="A27" s="213">
        <f>A26+1</f>
        <v>11</v>
      </c>
      <c r="B27" s="85" t="s">
        <v>12</v>
      </c>
      <c r="C27" s="21" t="s">
        <v>11</v>
      </c>
      <c r="D27" s="30">
        <v>998</v>
      </c>
      <c r="E27" s="56">
        <v>6.82</v>
      </c>
      <c r="F27" s="66">
        <f>D27*E27</f>
        <v>6806.360000000001</v>
      </c>
    </row>
    <row r="28" spans="1:7" ht="18">
      <c r="A28" s="213">
        <f>A27+1</f>
        <v>12</v>
      </c>
      <c r="B28" s="84" t="s">
        <v>60</v>
      </c>
      <c r="C28" s="21" t="s">
        <v>11</v>
      </c>
      <c r="D28" s="30">
        <v>62</v>
      </c>
      <c r="E28" s="56">
        <v>67.45</v>
      </c>
      <c r="F28" s="66">
        <f>D28*E28</f>
        <v>4181.900000000001</v>
      </c>
      <c r="G28" s="25"/>
    </row>
    <row r="29" spans="1:6" ht="15.75" customHeight="1">
      <c r="A29" s="214">
        <f>A28+1</f>
        <v>13</v>
      </c>
      <c r="B29" s="86" t="s">
        <v>61</v>
      </c>
      <c r="C29" s="23" t="s">
        <v>11</v>
      </c>
      <c r="D29" s="31">
        <v>187</v>
      </c>
      <c r="E29" s="42">
        <v>27.33</v>
      </c>
      <c r="F29" s="66">
        <f>D29*E29</f>
        <v>5110.71</v>
      </c>
    </row>
    <row r="30" spans="1:6" ht="30">
      <c r="A30" s="38">
        <v>11</v>
      </c>
      <c r="B30" s="87" t="s">
        <v>14</v>
      </c>
      <c r="C30" s="23" t="s">
        <v>11</v>
      </c>
      <c r="D30" s="31">
        <f>D21+D25+D29+D37</f>
        <v>282</v>
      </c>
      <c r="E30" s="51">
        <v>4.25</v>
      </c>
      <c r="F30" s="63">
        <f>D30*E30</f>
        <v>1198.5</v>
      </c>
    </row>
    <row r="31" spans="1:6" ht="18">
      <c r="A31" s="38">
        <v>12</v>
      </c>
      <c r="B31" s="88" t="s">
        <v>17</v>
      </c>
      <c r="C31" s="23" t="s">
        <v>11</v>
      </c>
      <c r="D31" s="39">
        <v>282</v>
      </c>
      <c r="E31" s="51">
        <v>4.89</v>
      </c>
      <c r="F31" s="63">
        <f>D31*E31</f>
        <v>1378.98</v>
      </c>
    </row>
    <row r="32" spans="1:6" ht="15">
      <c r="A32" s="56">
        <v>13</v>
      </c>
      <c r="B32" s="215" t="s">
        <v>40</v>
      </c>
      <c r="C32" s="222"/>
      <c r="D32" s="222"/>
      <c r="E32" s="224"/>
      <c r="F32" s="226"/>
    </row>
    <row r="33" spans="1:6" ht="15">
      <c r="A33" s="56"/>
      <c r="B33" s="215"/>
      <c r="C33" s="223"/>
      <c r="D33" s="223"/>
      <c r="E33" s="225"/>
      <c r="F33" s="227"/>
    </row>
    <row r="34" spans="1:6" ht="15">
      <c r="A34" s="56"/>
      <c r="B34" s="215"/>
      <c r="C34" s="223"/>
      <c r="D34" s="223"/>
      <c r="E34" s="225"/>
      <c r="F34" s="227"/>
    </row>
    <row r="35" spans="1:6" ht="18">
      <c r="A35" s="56"/>
      <c r="B35" s="85" t="s">
        <v>28</v>
      </c>
      <c r="C35" s="21" t="s">
        <v>11</v>
      </c>
      <c r="D35" s="10">
        <v>51</v>
      </c>
      <c r="E35" s="56">
        <v>6.82</v>
      </c>
      <c r="F35" s="66">
        <f aca="true" t="shared" si="1" ref="F35:F55">D35*E35</f>
        <v>347.82</v>
      </c>
    </row>
    <row r="36" spans="1:9" ht="18">
      <c r="A36" s="56"/>
      <c r="B36" s="84" t="s">
        <v>60</v>
      </c>
      <c r="C36" s="21" t="s">
        <v>11</v>
      </c>
      <c r="D36" s="10">
        <v>4</v>
      </c>
      <c r="E36" s="56">
        <v>67.45</v>
      </c>
      <c r="F36" s="66">
        <f t="shared" si="1"/>
        <v>269.8</v>
      </c>
      <c r="H36" s="14"/>
      <c r="I36" s="14"/>
    </row>
    <row r="37" spans="1:9" ht="18">
      <c r="A37" s="42"/>
      <c r="B37" s="89" t="s">
        <v>62</v>
      </c>
      <c r="C37" s="21" t="s">
        <v>11</v>
      </c>
      <c r="D37" s="48">
        <v>30</v>
      </c>
      <c r="E37" s="42">
        <v>27.33</v>
      </c>
      <c r="F37" s="66">
        <f t="shared" si="1"/>
        <v>819.9</v>
      </c>
      <c r="H37" s="14"/>
      <c r="I37" s="14"/>
    </row>
    <row r="38" spans="1:10" ht="18">
      <c r="A38" s="42">
        <v>14</v>
      </c>
      <c r="B38" s="89" t="s">
        <v>64</v>
      </c>
      <c r="C38" s="22" t="s">
        <v>11</v>
      </c>
      <c r="D38" s="48">
        <v>1765</v>
      </c>
      <c r="E38" s="51">
        <v>16.91</v>
      </c>
      <c r="F38" s="63">
        <f t="shared" si="1"/>
        <v>29846.15</v>
      </c>
      <c r="J38" s="14"/>
    </row>
    <row r="39" spans="1:10" ht="18">
      <c r="A39" s="42">
        <v>15</v>
      </c>
      <c r="B39" s="12" t="s">
        <v>67</v>
      </c>
      <c r="C39" s="9" t="s">
        <v>10</v>
      </c>
      <c r="D39" s="51">
        <v>980</v>
      </c>
      <c r="E39" s="51">
        <v>12.58</v>
      </c>
      <c r="F39" s="63">
        <f t="shared" si="1"/>
        <v>12328.4</v>
      </c>
      <c r="H39" s="14"/>
      <c r="I39" s="14"/>
      <c r="J39" s="14"/>
    </row>
    <row r="40" spans="1:10" s="14" customFormat="1" ht="18">
      <c r="A40" s="42">
        <v>16</v>
      </c>
      <c r="B40" s="90" t="s">
        <v>66</v>
      </c>
      <c r="C40" s="22" t="s">
        <v>11</v>
      </c>
      <c r="D40" s="78">
        <v>22</v>
      </c>
      <c r="E40" s="51">
        <v>37.63</v>
      </c>
      <c r="F40" s="63">
        <f t="shared" si="1"/>
        <v>827.86</v>
      </c>
      <c r="J40" s="1"/>
    </row>
    <row r="41" spans="1:6" s="14" customFormat="1" ht="30">
      <c r="A41" s="42">
        <v>17</v>
      </c>
      <c r="B41" s="29" t="s">
        <v>65</v>
      </c>
      <c r="C41" s="22" t="s">
        <v>11</v>
      </c>
      <c r="D41" s="32">
        <v>1320</v>
      </c>
      <c r="E41" s="51">
        <v>39.55</v>
      </c>
      <c r="F41" s="63">
        <f t="shared" si="1"/>
        <v>52205.99999999999</v>
      </c>
    </row>
    <row r="42" spans="1:10" ht="15">
      <c r="A42" s="42">
        <v>18</v>
      </c>
      <c r="B42" s="29" t="s">
        <v>20</v>
      </c>
      <c r="C42" s="11" t="s">
        <v>4</v>
      </c>
      <c r="D42" s="11">
        <v>245</v>
      </c>
      <c r="E42" s="51">
        <v>34.78</v>
      </c>
      <c r="F42" s="63">
        <f t="shared" si="1"/>
        <v>8521.1</v>
      </c>
      <c r="H42" s="14"/>
      <c r="I42" s="14"/>
      <c r="J42" s="14"/>
    </row>
    <row r="43" spans="1:6" s="14" customFormat="1" ht="30">
      <c r="A43" s="42">
        <v>19</v>
      </c>
      <c r="B43" s="29" t="s">
        <v>35</v>
      </c>
      <c r="C43" s="79" t="s">
        <v>5</v>
      </c>
      <c r="D43" s="11">
        <v>1</v>
      </c>
      <c r="E43" s="51">
        <v>1265.87</v>
      </c>
      <c r="F43" s="63">
        <f t="shared" si="1"/>
        <v>1265.87</v>
      </c>
    </row>
    <row r="44" spans="1:6" s="14" customFormat="1" ht="30">
      <c r="A44" s="42">
        <v>20</v>
      </c>
      <c r="B44" s="29" t="s">
        <v>36</v>
      </c>
      <c r="C44" s="79" t="s">
        <v>5</v>
      </c>
      <c r="D44" s="11">
        <v>2</v>
      </c>
      <c r="E44" s="51">
        <v>1575.32</v>
      </c>
      <c r="F44" s="63">
        <f t="shared" si="1"/>
        <v>3150.64</v>
      </c>
    </row>
    <row r="45" spans="1:6" s="14" customFormat="1" ht="30.75" customHeight="1">
      <c r="A45" s="42">
        <v>21</v>
      </c>
      <c r="B45" s="29" t="s">
        <v>43</v>
      </c>
      <c r="C45" s="79" t="s">
        <v>5</v>
      </c>
      <c r="D45" s="11">
        <v>2</v>
      </c>
      <c r="E45" s="51"/>
      <c r="F45" s="63">
        <f t="shared" si="1"/>
        <v>0</v>
      </c>
    </row>
    <row r="46" spans="1:9" s="14" customFormat="1" ht="18">
      <c r="A46" s="42">
        <v>22</v>
      </c>
      <c r="B46" s="91" t="s">
        <v>16</v>
      </c>
      <c r="C46" s="9" t="s">
        <v>11</v>
      </c>
      <c r="D46" s="80">
        <v>2</v>
      </c>
      <c r="E46" s="63">
        <v>135.88</v>
      </c>
      <c r="F46" s="63">
        <f t="shared" si="1"/>
        <v>271.76</v>
      </c>
      <c r="H46" s="1"/>
      <c r="I46" s="1"/>
    </row>
    <row r="47" spans="1:9" s="14" customFormat="1" ht="30">
      <c r="A47" s="42">
        <v>23</v>
      </c>
      <c r="B47" s="29" t="s">
        <v>33</v>
      </c>
      <c r="C47" s="11" t="s">
        <v>5</v>
      </c>
      <c r="D47" s="32">
        <v>4</v>
      </c>
      <c r="E47" s="51">
        <v>430</v>
      </c>
      <c r="F47" s="63">
        <f t="shared" si="1"/>
        <v>1720</v>
      </c>
      <c r="H47" s="1"/>
      <c r="I47" s="1"/>
    </row>
    <row r="48" spans="1:10" s="14" customFormat="1" ht="15">
      <c r="A48" s="51">
        <v>24</v>
      </c>
      <c r="B48" s="29" t="s">
        <v>29</v>
      </c>
      <c r="C48" s="51" t="s">
        <v>5</v>
      </c>
      <c r="D48" s="51">
        <v>5</v>
      </c>
      <c r="E48" s="51">
        <v>209.46</v>
      </c>
      <c r="F48" s="63">
        <f t="shared" si="1"/>
        <v>1047.3</v>
      </c>
      <c r="H48" s="1"/>
      <c r="I48" s="1"/>
      <c r="J48" s="1"/>
    </row>
    <row r="49" spans="1:10" s="14" customFormat="1" ht="15" customHeight="1">
      <c r="A49" s="51">
        <v>25</v>
      </c>
      <c r="B49" s="12" t="s">
        <v>6</v>
      </c>
      <c r="C49" s="11" t="s">
        <v>7</v>
      </c>
      <c r="D49" s="11">
        <v>31</v>
      </c>
      <c r="E49" s="51">
        <v>45.66</v>
      </c>
      <c r="F49" s="63">
        <f t="shared" si="1"/>
        <v>1415.4599999999998</v>
      </c>
      <c r="H49" s="1"/>
      <c r="I49" s="1"/>
      <c r="J49" s="1"/>
    </row>
    <row r="50" spans="1:6" ht="30">
      <c r="A50" s="42">
        <v>26</v>
      </c>
      <c r="B50" s="24" t="s">
        <v>111</v>
      </c>
      <c r="C50" s="9" t="s">
        <v>13</v>
      </c>
      <c r="D50" s="41">
        <v>92</v>
      </c>
      <c r="E50" s="51">
        <v>176.22</v>
      </c>
      <c r="F50" s="63">
        <f t="shared" si="1"/>
        <v>16212.24</v>
      </c>
    </row>
    <row r="51" spans="1:6" ht="18" customHeight="1">
      <c r="A51" s="42">
        <v>27</v>
      </c>
      <c r="B51" s="29" t="s">
        <v>112</v>
      </c>
      <c r="C51" s="22" t="s">
        <v>11</v>
      </c>
      <c r="D51" s="35">
        <v>424</v>
      </c>
      <c r="E51" s="51">
        <v>49.85</v>
      </c>
      <c r="F51" s="63">
        <f t="shared" si="1"/>
        <v>21136.4</v>
      </c>
    </row>
    <row r="52" spans="1:9" ht="17.25" customHeight="1">
      <c r="A52" s="42">
        <v>28</v>
      </c>
      <c r="B52" s="33" t="s">
        <v>9</v>
      </c>
      <c r="C52" s="8" t="s">
        <v>4</v>
      </c>
      <c r="D52" s="34">
        <v>544</v>
      </c>
      <c r="E52" s="51">
        <v>2.55</v>
      </c>
      <c r="F52" s="63">
        <f t="shared" si="1"/>
        <v>1387.1999999999998</v>
      </c>
      <c r="H52" s="14"/>
      <c r="I52" s="14"/>
    </row>
    <row r="53" spans="1:6" ht="15">
      <c r="A53" s="42">
        <v>29</v>
      </c>
      <c r="B53" s="43" t="s">
        <v>25</v>
      </c>
      <c r="C53" s="44" t="s">
        <v>4</v>
      </c>
      <c r="D53" s="45">
        <v>10</v>
      </c>
      <c r="E53" s="51">
        <v>35.21</v>
      </c>
      <c r="F53" s="63">
        <f t="shared" si="1"/>
        <v>352.1</v>
      </c>
    </row>
    <row r="54" spans="1:10" ht="18.75">
      <c r="A54" s="42">
        <v>30</v>
      </c>
      <c r="B54" s="46" t="s">
        <v>26</v>
      </c>
      <c r="C54" s="47" t="s">
        <v>27</v>
      </c>
      <c r="D54" s="94">
        <v>30</v>
      </c>
      <c r="E54" s="51">
        <v>43.88</v>
      </c>
      <c r="F54" s="63">
        <f t="shared" si="1"/>
        <v>1316.4</v>
      </c>
      <c r="H54" s="14"/>
      <c r="I54" s="14"/>
      <c r="J54" s="14"/>
    </row>
    <row r="55" spans="1:9" ht="15">
      <c r="A55" s="42">
        <v>31</v>
      </c>
      <c r="B55" s="93" t="s">
        <v>30</v>
      </c>
      <c r="C55" s="82" t="s">
        <v>4</v>
      </c>
      <c r="D55" s="83">
        <v>245</v>
      </c>
      <c r="E55" s="51">
        <v>3.52</v>
      </c>
      <c r="F55" s="63">
        <f t="shared" si="1"/>
        <v>862.4</v>
      </c>
      <c r="H55" s="14"/>
      <c r="I55" s="14"/>
    </row>
    <row r="56" spans="1:10" s="14" customFormat="1" ht="15">
      <c r="A56" s="1"/>
      <c r="B56" s="1"/>
      <c r="C56" s="1"/>
      <c r="D56" s="13"/>
      <c r="E56" s="1"/>
      <c r="F56" s="105"/>
      <c r="J56" s="1"/>
    </row>
    <row r="57" spans="5:6" ht="15">
      <c r="E57" s="97" t="s">
        <v>76</v>
      </c>
      <c r="F57" s="98">
        <f>SUM(F11:F55)</f>
        <v>190123.15</v>
      </c>
    </row>
    <row r="58" spans="4:6" ht="15">
      <c r="D58" s="221" t="s">
        <v>77</v>
      </c>
      <c r="E58" s="221"/>
      <c r="F58" s="98">
        <f>F57*0.2</f>
        <v>38024.63</v>
      </c>
    </row>
    <row r="59" spans="5:6" ht="15">
      <c r="E59" s="97" t="s">
        <v>78</v>
      </c>
      <c r="F59" s="98">
        <f>SUM(F57:F58)</f>
        <v>228147.78</v>
      </c>
    </row>
    <row r="66" ht="15">
      <c r="C66" s="36"/>
    </row>
    <row r="67" spans="1:4" ht="15">
      <c r="A67" s="13"/>
      <c r="B67" s="20"/>
      <c r="C67" s="36"/>
      <c r="D67" s="18"/>
    </row>
    <row r="68" spans="2:4" ht="15">
      <c r="B68" s="18"/>
      <c r="C68" s="36"/>
      <c r="D68" s="18"/>
    </row>
  </sheetData>
  <sheetProtection/>
  <mergeCells count="13">
    <mergeCell ref="D58:E58"/>
    <mergeCell ref="F32:F34"/>
    <mergeCell ref="B32:B34"/>
    <mergeCell ref="A6:D6"/>
    <mergeCell ref="A7:D7"/>
    <mergeCell ref="A18:A21"/>
    <mergeCell ref="D32:D34"/>
    <mergeCell ref="A26:A29"/>
    <mergeCell ref="A1:D2"/>
    <mergeCell ref="E32:E34"/>
    <mergeCell ref="H9:J9"/>
    <mergeCell ref="A22:A25"/>
    <mergeCell ref="C32:C34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1"/>
  <sheetViews>
    <sheetView zoomScale="90" zoomScaleNormal="90" zoomScalePageLayoutView="0" workbookViewId="0" topLeftCell="A19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1.8515625" style="1" bestFit="1" customWidth="1"/>
    <col min="7" max="7" width="13.00390625" style="1" customWidth="1"/>
    <col min="8" max="8" width="7.00390625" style="1" bestFit="1" customWidth="1"/>
    <col min="9" max="9" width="8.00390625" style="1" bestFit="1" customWidth="1"/>
    <col min="10" max="10" width="12.57421875" style="1" customWidth="1"/>
    <col min="11" max="16384" width="9.140625" style="1" customWidth="1"/>
  </cols>
  <sheetData>
    <row r="1" spans="1:11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</row>
    <row r="2" spans="1:11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</row>
    <row r="3" spans="1:11" ht="20.25" hidden="1">
      <c r="A3" s="16"/>
      <c r="B3" s="16"/>
      <c r="C3" s="16"/>
      <c r="D3" s="16"/>
      <c r="E3" s="2"/>
      <c r="F3" s="2"/>
      <c r="G3" s="2"/>
      <c r="H3" s="2"/>
      <c r="K3" s="2"/>
    </row>
    <row r="4" spans="1:11" ht="15.75" customHeight="1">
      <c r="A4" s="40" t="s">
        <v>47</v>
      </c>
      <c r="B4" s="3"/>
      <c r="C4" s="3"/>
      <c r="D4" s="3"/>
      <c r="E4" s="3"/>
      <c r="F4" s="3"/>
      <c r="G4" s="3"/>
      <c r="H4" s="3"/>
      <c r="K4" s="3"/>
    </row>
    <row r="5" spans="1:11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16" t="s">
        <v>93</v>
      </c>
      <c r="B6" s="216"/>
      <c r="C6" s="216"/>
      <c r="D6" s="216"/>
      <c r="E6" s="3"/>
      <c r="F6" s="3"/>
      <c r="G6" s="3"/>
      <c r="H6" s="3"/>
      <c r="I6" s="3"/>
      <c r="J6" s="3"/>
      <c r="K6" s="3"/>
    </row>
    <row r="7" spans="1:11" ht="15.75" thickBot="1">
      <c r="A7" s="217" t="s">
        <v>94</v>
      </c>
      <c r="B7" s="217"/>
      <c r="C7" s="217"/>
      <c r="D7" s="217"/>
      <c r="E7" s="3"/>
      <c r="F7" s="3"/>
      <c r="G7" s="3"/>
      <c r="H7" s="3"/>
      <c r="I7" s="3"/>
      <c r="J7" s="3"/>
      <c r="K7" s="3"/>
    </row>
    <row r="8" spans="1:10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37"/>
      <c r="J8" s="37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5"/>
    </row>
    <row r="10" spans="1:10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58">
        <v>6</v>
      </c>
      <c r="G10" s="25"/>
      <c r="H10" s="232" t="s">
        <v>59</v>
      </c>
      <c r="I10" s="233"/>
      <c r="J10" s="234"/>
    </row>
    <row r="11" spans="1:10" ht="15.75" thickBot="1">
      <c r="A11" s="11">
        <v>1</v>
      </c>
      <c r="B11" s="28" t="s">
        <v>18</v>
      </c>
      <c r="C11" s="11" t="s">
        <v>4</v>
      </c>
      <c r="D11" s="32">
        <v>1462</v>
      </c>
      <c r="E11" s="51">
        <v>3.92</v>
      </c>
      <c r="F11" s="102">
        <f aca="true" t="shared" si="0" ref="F11:F17">D11*E11</f>
        <v>5731.04</v>
      </c>
      <c r="G11" s="25"/>
      <c r="H11" s="67" t="s">
        <v>55</v>
      </c>
      <c r="I11" s="69" t="s">
        <v>57</v>
      </c>
      <c r="J11" s="69" t="s">
        <v>56</v>
      </c>
    </row>
    <row r="12" spans="1:10" ht="15">
      <c r="A12" s="11">
        <v>2</v>
      </c>
      <c r="B12" s="28" t="s">
        <v>39</v>
      </c>
      <c r="C12" s="11" t="s">
        <v>4</v>
      </c>
      <c r="D12" s="32">
        <v>318</v>
      </c>
      <c r="E12" s="51">
        <v>3.92</v>
      </c>
      <c r="F12" s="102">
        <f t="shared" si="0"/>
        <v>1246.56</v>
      </c>
      <c r="G12" s="25"/>
      <c r="H12" s="52">
        <v>111.6</v>
      </c>
      <c r="I12" s="42">
        <v>129.6</v>
      </c>
      <c r="J12" s="96">
        <v>40.28</v>
      </c>
    </row>
    <row r="13" spans="1:10" ht="30">
      <c r="A13" s="11">
        <v>3</v>
      </c>
      <c r="B13" s="28" t="s">
        <v>31</v>
      </c>
      <c r="C13" s="11" t="s">
        <v>10</v>
      </c>
      <c r="D13" s="32">
        <v>1681</v>
      </c>
      <c r="E13" s="51">
        <v>6.78</v>
      </c>
      <c r="F13" s="102">
        <f t="shared" si="0"/>
        <v>11397.18</v>
      </c>
      <c r="G13" s="25"/>
      <c r="H13" s="50">
        <v>72.42</v>
      </c>
      <c r="I13" s="51">
        <v>229.16</v>
      </c>
      <c r="J13" s="51">
        <v>31.86</v>
      </c>
    </row>
    <row r="14" spans="1:10" ht="30">
      <c r="A14" s="11">
        <v>4</v>
      </c>
      <c r="B14" s="28" t="s">
        <v>32</v>
      </c>
      <c r="C14" s="11" t="s">
        <v>10</v>
      </c>
      <c r="D14" s="32">
        <v>191</v>
      </c>
      <c r="E14" s="51">
        <v>6.78</v>
      </c>
      <c r="F14" s="102">
        <f t="shared" si="0"/>
        <v>1294.98</v>
      </c>
      <c r="G14" s="25"/>
      <c r="H14" s="50">
        <v>93.6</v>
      </c>
      <c r="I14" s="51">
        <v>134.4</v>
      </c>
      <c r="J14" s="51">
        <v>62.38</v>
      </c>
    </row>
    <row r="15" spans="1:10" ht="15">
      <c r="A15" s="11">
        <v>5</v>
      </c>
      <c r="B15" s="28" t="s">
        <v>22</v>
      </c>
      <c r="C15" s="11" t="s">
        <v>4</v>
      </c>
      <c r="D15" s="32">
        <v>58</v>
      </c>
      <c r="E15" s="51">
        <v>4.88</v>
      </c>
      <c r="F15" s="102">
        <f t="shared" si="0"/>
        <v>283.04</v>
      </c>
      <c r="G15" s="25"/>
      <c r="H15" s="50">
        <v>105.24</v>
      </c>
      <c r="I15" s="51">
        <v>253.2</v>
      </c>
      <c r="J15" s="51">
        <v>7.9</v>
      </c>
    </row>
    <row r="16" spans="1:10" ht="18">
      <c r="A16" s="11">
        <v>6</v>
      </c>
      <c r="B16" s="28" t="s">
        <v>23</v>
      </c>
      <c r="C16" s="11" t="s">
        <v>10</v>
      </c>
      <c r="D16" s="32">
        <v>174</v>
      </c>
      <c r="E16" s="51">
        <v>4.35</v>
      </c>
      <c r="F16" s="102">
        <f t="shared" si="0"/>
        <v>756.9</v>
      </c>
      <c r="G16" s="25"/>
      <c r="H16" s="50">
        <v>95.4</v>
      </c>
      <c r="I16" s="51">
        <v>150.8</v>
      </c>
      <c r="J16" s="51"/>
    </row>
    <row r="17" spans="1:10" ht="30">
      <c r="A17" s="51">
        <v>7</v>
      </c>
      <c r="B17" s="33" t="s">
        <v>63</v>
      </c>
      <c r="C17" s="11" t="s">
        <v>24</v>
      </c>
      <c r="D17" s="11">
        <v>205</v>
      </c>
      <c r="E17" s="51">
        <v>16.91</v>
      </c>
      <c r="F17" s="102">
        <f t="shared" si="0"/>
        <v>3466.55</v>
      </c>
      <c r="G17" s="25"/>
      <c r="H17" s="50">
        <v>107.26</v>
      </c>
      <c r="I17" s="51">
        <v>204.45</v>
      </c>
      <c r="J17" s="51"/>
    </row>
    <row r="18" spans="1:10" ht="30">
      <c r="A18" s="213">
        <v>8</v>
      </c>
      <c r="B18" s="84" t="s">
        <v>38</v>
      </c>
      <c r="C18" s="10"/>
      <c r="D18" s="10"/>
      <c r="E18" s="56"/>
      <c r="F18" s="66"/>
      <c r="G18" s="25"/>
      <c r="H18" s="50">
        <v>36</v>
      </c>
      <c r="I18" s="51">
        <v>158.6</v>
      </c>
      <c r="J18" s="51"/>
    </row>
    <row r="19" spans="1:10" ht="18">
      <c r="A19" s="213">
        <f>A18+1</f>
        <v>9</v>
      </c>
      <c r="B19" s="85" t="s">
        <v>12</v>
      </c>
      <c r="C19" s="21" t="s">
        <v>11</v>
      </c>
      <c r="D19" s="30">
        <v>114</v>
      </c>
      <c r="E19" s="56">
        <v>6.82</v>
      </c>
      <c r="F19" s="66">
        <f>D19*E19</f>
        <v>777.48</v>
      </c>
      <c r="G19" s="25"/>
      <c r="H19" s="51">
        <v>9.73</v>
      </c>
      <c r="I19" s="51">
        <v>243.8</v>
      </c>
      <c r="J19" s="51"/>
    </row>
    <row r="20" spans="1:10" ht="18">
      <c r="A20" s="213">
        <f>A19+1</f>
        <v>10</v>
      </c>
      <c r="B20" s="84" t="s">
        <v>60</v>
      </c>
      <c r="C20" s="21" t="s">
        <v>11</v>
      </c>
      <c r="D20" s="30">
        <v>7</v>
      </c>
      <c r="E20" s="56">
        <v>67.45</v>
      </c>
      <c r="F20" s="66">
        <f>D20*E20</f>
        <v>472.15000000000003</v>
      </c>
      <c r="G20" s="25"/>
      <c r="H20" s="51">
        <v>19.2</v>
      </c>
      <c r="I20" s="51">
        <v>18</v>
      </c>
      <c r="J20" s="51"/>
    </row>
    <row r="21" spans="1:10" ht="18">
      <c r="A21" s="214">
        <f>A20+1</f>
        <v>11</v>
      </c>
      <c r="B21" s="86" t="s">
        <v>61</v>
      </c>
      <c r="C21" s="23" t="s">
        <v>11</v>
      </c>
      <c r="D21" s="31">
        <v>21</v>
      </c>
      <c r="E21" s="42">
        <v>27.33</v>
      </c>
      <c r="F21" s="65">
        <f>D21*E21</f>
        <v>573.93</v>
      </c>
      <c r="G21" s="25"/>
      <c r="H21" s="51">
        <v>13.18</v>
      </c>
      <c r="I21" s="51">
        <v>46.38</v>
      </c>
      <c r="J21" s="51"/>
    </row>
    <row r="22" spans="1:10" ht="30">
      <c r="A22" s="213">
        <v>9</v>
      </c>
      <c r="B22" s="84" t="s">
        <v>19</v>
      </c>
      <c r="C22" s="10"/>
      <c r="D22" s="10"/>
      <c r="E22" s="56"/>
      <c r="F22" s="66"/>
      <c r="G22" s="25"/>
      <c r="H22" s="51">
        <v>136.8</v>
      </c>
      <c r="I22" s="51">
        <v>124.8</v>
      </c>
      <c r="J22" s="51"/>
    </row>
    <row r="23" spans="1:10" ht="18">
      <c r="A23" s="213">
        <f>A22+1</f>
        <v>10</v>
      </c>
      <c r="B23" s="85" t="s">
        <v>12</v>
      </c>
      <c r="C23" s="21" t="s">
        <v>11</v>
      </c>
      <c r="D23" s="30">
        <v>1154</v>
      </c>
      <c r="E23" s="56">
        <v>6.82</v>
      </c>
      <c r="F23" s="66">
        <f>D23*E23</f>
        <v>7870.280000000001</v>
      </c>
      <c r="H23" s="51">
        <v>104.62</v>
      </c>
      <c r="I23" s="51">
        <v>253.32</v>
      </c>
      <c r="J23" s="51"/>
    </row>
    <row r="24" spans="1:10" ht="18">
      <c r="A24" s="213">
        <f>A23+1</f>
        <v>11</v>
      </c>
      <c r="B24" s="84" t="s">
        <v>60</v>
      </c>
      <c r="C24" s="21" t="s">
        <v>11</v>
      </c>
      <c r="D24" s="30">
        <v>72</v>
      </c>
      <c r="E24" s="56">
        <v>67.45</v>
      </c>
      <c r="F24" s="66">
        <f>D24*E24</f>
        <v>4856.400000000001</v>
      </c>
      <c r="G24" s="25"/>
      <c r="H24" s="51">
        <v>156</v>
      </c>
      <c r="I24" s="51"/>
      <c r="J24" s="51"/>
    </row>
    <row r="25" spans="1:10" ht="15.75" customHeight="1">
      <c r="A25" s="214">
        <f>A24+1</f>
        <v>12</v>
      </c>
      <c r="B25" s="86" t="s">
        <v>61</v>
      </c>
      <c r="C25" s="23" t="s">
        <v>11</v>
      </c>
      <c r="D25" s="31">
        <v>216</v>
      </c>
      <c r="E25" s="42">
        <v>27.33</v>
      </c>
      <c r="F25" s="65">
        <f>D25*E25</f>
        <v>5903.28</v>
      </c>
      <c r="H25" s="51">
        <v>179.94</v>
      </c>
      <c r="I25" s="51"/>
      <c r="J25" s="51"/>
    </row>
    <row r="26" spans="1:10" ht="30">
      <c r="A26" s="213">
        <v>10</v>
      </c>
      <c r="B26" s="84" t="s">
        <v>37</v>
      </c>
      <c r="C26" s="10"/>
      <c r="D26" s="10"/>
      <c r="E26" s="55"/>
      <c r="F26" s="64"/>
      <c r="H26" s="51">
        <v>18.2</v>
      </c>
      <c r="I26" s="51"/>
      <c r="J26" s="51"/>
    </row>
    <row r="27" spans="1:10" ht="18">
      <c r="A27" s="213">
        <f>A26+1</f>
        <v>11</v>
      </c>
      <c r="B27" s="85" t="s">
        <v>12</v>
      </c>
      <c r="C27" s="21" t="s">
        <v>11</v>
      </c>
      <c r="D27" s="30">
        <v>1558</v>
      </c>
      <c r="E27" s="56">
        <v>6.82</v>
      </c>
      <c r="F27" s="66">
        <f>D27*E27</f>
        <v>10625.560000000001</v>
      </c>
      <c r="H27" s="51">
        <v>17.15</v>
      </c>
      <c r="I27" s="51"/>
      <c r="J27" s="51"/>
    </row>
    <row r="28" spans="1:10" ht="18">
      <c r="A28" s="213">
        <f>A27+1</f>
        <v>12</v>
      </c>
      <c r="B28" s="84" t="s">
        <v>60</v>
      </c>
      <c r="C28" s="21" t="s">
        <v>11</v>
      </c>
      <c r="D28" s="30">
        <v>97</v>
      </c>
      <c r="E28" s="56">
        <v>67.45</v>
      </c>
      <c r="F28" s="66">
        <f>D28*E28</f>
        <v>6542.650000000001</v>
      </c>
      <c r="G28" s="25"/>
      <c r="H28" s="51">
        <v>124.8</v>
      </c>
      <c r="I28" s="51"/>
      <c r="J28" s="51"/>
    </row>
    <row r="29" spans="1:10" ht="15.75" customHeight="1">
      <c r="A29" s="214">
        <f>A28+1</f>
        <v>13</v>
      </c>
      <c r="B29" s="86" t="s">
        <v>61</v>
      </c>
      <c r="C29" s="23" t="s">
        <v>11</v>
      </c>
      <c r="D29" s="31">
        <v>292</v>
      </c>
      <c r="E29" s="42">
        <v>27.33</v>
      </c>
      <c r="F29" s="65">
        <f>D29*E29</f>
        <v>7980.36</v>
      </c>
      <c r="H29" s="51">
        <v>42.02</v>
      </c>
      <c r="I29" s="51"/>
      <c r="J29" s="51"/>
    </row>
    <row r="30" spans="1:10" ht="30">
      <c r="A30" s="38">
        <v>11</v>
      </c>
      <c r="B30" s="87" t="s">
        <v>14</v>
      </c>
      <c r="C30" s="23" t="s">
        <v>11</v>
      </c>
      <c r="D30" s="31">
        <f>D21+D25+D29+D37</f>
        <v>724</v>
      </c>
      <c r="E30" s="51">
        <v>4.25</v>
      </c>
      <c r="F30" s="63">
        <f>D30*E30</f>
        <v>3077</v>
      </c>
      <c r="H30" s="1">
        <f>SUM(H12:H29)</f>
        <v>1443.1600000000003</v>
      </c>
      <c r="I30" s="1">
        <f>SUM(I12:I29)</f>
        <v>1946.5099999999998</v>
      </c>
      <c r="J30" s="1">
        <f>SUM(J12:J29)</f>
        <v>142.42000000000002</v>
      </c>
    </row>
    <row r="31" spans="1:6" ht="18">
      <c r="A31" s="38">
        <v>12</v>
      </c>
      <c r="B31" s="88" t="s">
        <v>17</v>
      </c>
      <c r="C31" s="23" t="s">
        <v>11</v>
      </c>
      <c r="D31" s="39">
        <v>724</v>
      </c>
      <c r="E31" s="51">
        <v>4.89</v>
      </c>
      <c r="F31" s="63">
        <f>D31*E31</f>
        <v>3540.3599999999997</v>
      </c>
    </row>
    <row r="32" spans="1:6" ht="15">
      <c r="A32" s="56">
        <v>13</v>
      </c>
      <c r="B32" s="215" t="s">
        <v>40</v>
      </c>
      <c r="C32" s="222"/>
      <c r="D32" s="222"/>
      <c r="E32" s="224"/>
      <c r="F32" s="226"/>
    </row>
    <row r="33" spans="1:6" ht="15">
      <c r="A33" s="56"/>
      <c r="B33" s="215"/>
      <c r="C33" s="223"/>
      <c r="D33" s="223"/>
      <c r="E33" s="225"/>
      <c r="F33" s="227"/>
    </row>
    <row r="34" spans="1:6" ht="15">
      <c r="A34" s="56"/>
      <c r="B34" s="215"/>
      <c r="C34" s="223"/>
      <c r="D34" s="223"/>
      <c r="E34" s="225"/>
      <c r="F34" s="227"/>
    </row>
    <row r="35" spans="1:6" ht="18">
      <c r="A35" s="56"/>
      <c r="B35" s="85" t="s">
        <v>28</v>
      </c>
      <c r="C35" s="21" t="s">
        <v>11</v>
      </c>
      <c r="D35" s="10">
        <v>334</v>
      </c>
      <c r="E35" s="56">
        <v>6.82</v>
      </c>
      <c r="F35" s="66">
        <f aca="true" t="shared" si="1" ref="F35:F58">D35*E35</f>
        <v>2277.88</v>
      </c>
    </row>
    <row r="36" spans="1:6" ht="18">
      <c r="A36" s="56"/>
      <c r="B36" s="84" t="s">
        <v>60</v>
      </c>
      <c r="C36" s="21" t="s">
        <v>11</v>
      </c>
      <c r="D36" s="10">
        <v>28</v>
      </c>
      <c r="E36" s="56">
        <v>67.45</v>
      </c>
      <c r="F36" s="66">
        <f t="shared" si="1"/>
        <v>1888.6000000000001</v>
      </c>
    </row>
    <row r="37" spans="1:10" ht="18">
      <c r="A37" s="42"/>
      <c r="B37" s="89" t="s">
        <v>62</v>
      </c>
      <c r="C37" s="21" t="s">
        <v>11</v>
      </c>
      <c r="D37" s="48">
        <v>195</v>
      </c>
      <c r="E37" s="42">
        <v>27.33</v>
      </c>
      <c r="F37" s="65">
        <f t="shared" si="1"/>
        <v>5329.349999999999</v>
      </c>
      <c r="H37" s="14"/>
      <c r="I37" s="14"/>
      <c r="J37" s="14"/>
    </row>
    <row r="38" spans="1:10" ht="18">
      <c r="A38" s="42">
        <v>14</v>
      </c>
      <c r="B38" s="89" t="s">
        <v>64</v>
      </c>
      <c r="C38" s="22" t="s">
        <v>11</v>
      </c>
      <c r="D38" s="48">
        <v>4090</v>
      </c>
      <c r="E38" s="51">
        <v>16.91</v>
      </c>
      <c r="F38" s="63">
        <f t="shared" si="1"/>
        <v>69161.9</v>
      </c>
      <c r="H38" s="14"/>
      <c r="I38" s="14"/>
      <c r="J38" s="14"/>
    </row>
    <row r="39" spans="1:6" ht="18">
      <c r="A39" s="42">
        <v>15</v>
      </c>
      <c r="B39" s="12" t="s">
        <v>67</v>
      </c>
      <c r="C39" s="9" t="s">
        <v>10</v>
      </c>
      <c r="D39" s="51">
        <v>2924</v>
      </c>
      <c r="E39" s="51">
        <v>12.58</v>
      </c>
      <c r="F39" s="63">
        <f t="shared" si="1"/>
        <v>36783.92</v>
      </c>
    </row>
    <row r="40" spans="1:10" s="14" customFormat="1" ht="18">
      <c r="A40" s="42">
        <v>16</v>
      </c>
      <c r="B40" s="90" t="s">
        <v>66</v>
      </c>
      <c r="C40" s="22" t="s">
        <v>11</v>
      </c>
      <c r="D40" s="78">
        <v>83</v>
      </c>
      <c r="E40" s="51">
        <v>37.63</v>
      </c>
      <c r="F40" s="63">
        <f t="shared" si="1"/>
        <v>3123.2900000000004</v>
      </c>
      <c r="I40" s="1"/>
      <c r="J40" s="1"/>
    </row>
    <row r="41" spans="1:10" s="14" customFormat="1" ht="30">
      <c r="A41" s="42">
        <v>17</v>
      </c>
      <c r="B41" s="29" t="s">
        <v>65</v>
      </c>
      <c r="C41" s="22" t="s">
        <v>11</v>
      </c>
      <c r="D41" s="32">
        <v>3282</v>
      </c>
      <c r="E41" s="51">
        <v>39.55</v>
      </c>
      <c r="F41" s="63">
        <f t="shared" si="1"/>
        <v>129803.09999999999</v>
      </c>
      <c r="I41" s="1"/>
      <c r="J41" s="1"/>
    </row>
    <row r="42" spans="1:8" ht="15">
      <c r="A42" s="42">
        <v>18</v>
      </c>
      <c r="B42" s="29" t="s">
        <v>20</v>
      </c>
      <c r="C42" s="11" t="s">
        <v>4</v>
      </c>
      <c r="D42" s="11">
        <v>267</v>
      </c>
      <c r="E42" s="51">
        <v>34.78</v>
      </c>
      <c r="F42" s="63">
        <f t="shared" si="1"/>
        <v>9286.26</v>
      </c>
      <c r="H42" s="14"/>
    </row>
    <row r="43" spans="1:10" s="14" customFormat="1" ht="15">
      <c r="A43" s="42">
        <v>19</v>
      </c>
      <c r="B43" s="29" t="s">
        <v>15</v>
      </c>
      <c r="C43" s="11" t="s">
        <v>4</v>
      </c>
      <c r="D43" s="11">
        <v>175</v>
      </c>
      <c r="E43" s="51">
        <v>57.88</v>
      </c>
      <c r="F43" s="63">
        <f t="shared" si="1"/>
        <v>10129</v>
      </c>
      <c r="H43" s="1"/>
      <c r="I43" s="1"/>
      <c r="J43" s="1"/>
    </row>
    <row r="44" spans="1:10" s="14" customFormat="1" ht="15">
      <c r="A44" s="42">
        <v>20</v>
      </c>
      <c r="B44" s="29" t="s">
        <v>21</v>
      </c>
      <c r="C44" s="11" t="s">
        <v>4</v>
      </c>
      <c r="D44" s="11">
        <v>289</v>
      </c>
      <c r="E44" s="51">
        <v>91.85</v>
      </c>
      <c r="F44" s="63">
        <f t="shared" si="1"/>
        <v>26544.649999999998</v>
      </c>
      <c r="H44" s="1"/>
      <c r="I44" s="1"/>
      <c r="J44" s="1"/>
    </row>
    <row r="45" spans="1:10" s="14" customFormat="1" ht="30">
      <c r="A45" s="42">
        <v>21</v>
      </c>
      <c r="B45" s="29" t="s">
        <v>34</v>
      </c>
      <c r="C45" s="79" t="s">
        <v>5</v>
      </c>
      <c r="D45" s="11">
        <v>3</v>
      </c>
      <c r="E45" s="51">
        <v>1071.46</v>
      </c>
      <c r="F45" s="63">
        <f t="shared" si="1"/>
        <v>3214.38</v>
      </c>
      <c r="H45" s="1"/>
      <c r="I45" s="1"/>
      <c r="J45" s="1"/>
    </row>
    <row r="46" spans="1:10" s="14" customFormat="1" ht="30">
      <c r="A46" s="42">
        <v>22</v>
      </c>
      <c r="B46" s="29" t="s">
        <v>35</v>
      </c>
      <c r="C46" s="79" t="s">
        <v>5</v>
      </c>
      <c r="D46" s="11">
        <v>9</v>
      </c>
      <c r="E46" s="51">
        <v>1265.87</v>
      </c>
      <c r="F46" s="63">
        <f t="shared" si="1"/>
        <v>11392.829999999998</v>
      </c>
      <c r="H46" s="1"/>
      <c r="I46" s="1"/>
      <c r="J46" s="1"/>
    </row>
    <row r="47" spans="1:10" s="14" customFormat="1" ht="30">
      <c r="A47" s="42">
        <v>23</v>
      </c>
      <c r="B47" s="29" t="s">
        <v>36</v>
      </c>
      <c r="C47" s="79" t="s">
        <v>5</v>
      </c>
      <c r="D47" s="11">
        <v>6</v>
      </c>
      <c r="E47" s="51">
        <v>1575.32</v>
      </c>
      <c r="F47" s="63">
        <f t="shared" si="1"/>
        <v>9451.92</v>
      </c>
      <c r="H47" s="1"/>
      <c r="I47" s="1"/>
      <c r="J47" s="1"/>
    </row>
    <row r="48" spans="1:10" s="14" customFormat="1" ht="18">
      <c r="A48" s="51">
        <v>24</v>
      </c>
      <c r="B48" s="29" t="s">
        <v>16</v>
      </c>
      <c r="C48" s="11" t="s">
        <v>11</v>
      </c>
      <c r="D48" s="32">
        <v>6</v>
      </c>
      <c r="E48" s="63">
        <v>135.88</v>
      </c>
      <c r="F48" s="63">
        <f t="shared" si="1"/>
        <v>815.28</v>
      </c>
      <c r="H48" s="1"/>
      <c r="I48" s="1"/>
      <c r="J48" s="1"/>
    </row>
    <row r="49" spans="1:10" s="14" customFormat="1" ht="30">
      <c r="A49" s="51">
        <v>25</v>
      </c>
      <c r="B49" s="29" t="s">
        <v>33</v>
      </c>
      <c r="C49" s="11" t="s">
        <v>5</v>
      </c>
      <c r="D49" s="32">
        <v>24</v>
      </c>
      <c r="E49" s="51">
        <v>430</v>
      </c>
      <c r="F49" s="63">
        <f t="shared" si="1"/>
        <v>10320</v>
      </c>
      <c r="H49" s="1"/>
      <c r="I49" s="1"/>
      <c r="J49" s="1"/>
    </row>
    <row r="50" spans="1:10" s="14" customFormat="1" ht="15">
      <c r="A50" s="42">
        <v>26</v>
      </c>
      <c r="B50" s="92" t="s">
        <v>29</v>
      </c>
      <c r="C50" s="42" t="s">
        <v>5</v>
      </c>
      <c r="D50" s="51">
        <v>29</v>
      </c>
      <c r="E50" s="51">
        <v>209.46</v>
      </c>
      <c r="F50" s="63">
        <f t="shared" si="1"/>
        <v>6074.34</v>
      </c>
      <c r="H50" s="1"/>
      <c r="I50" s="1"/>
      <c r="J50" s="1"/>
    </row>
    <row r="51" spans="1:10" s="14" customFormat="1" ht="15" customHeight="1">
      <c r="A51" s="42">
        <v>27</v>
      </c>
      <c r="B51" s="12" t="s">
        <v>6</v>
      </c>
      <c r="C51" s="11" t="s">
        <v>7</v>
      </c>
      <c r="D51" s="11">
        <v>50</v>
      </c>
      <c r="E51" s="51">
        <v>45.66</v>
      </c>
      <c r="F51" s="63">
        <f t="shared" si="1"/>
        <v>2283</v>
      </c>
      <c r="H51" s="1"/>
      <c r="I51" s="1"/>
      <c r="J51" s="1"/>
    </row>
    <row r="52" spans="1:6" ht="30">
      <c r="A52" s="42">
        <v>28</v>
      </c>
      <c r="B52" s="24" t="s">
        <v>111</v>
      </c>
      <c r="C52" s="9" t="s">
        <v>13</v>
      </c>
      <c r="D52" s="41">
        <v>180</v>
      </c>
      <c r="E52" s="51">
        <v>176.22</v>
      </c>
      <c r="F52" s="63">
        <f t="shared" si="1"/>
        <v>31719.6</v>
      </c>
    </row>
    <row r="53" spans="1:6" ht="18" customHeight="1">
      <c r="A53" s="42">
        <v>29</v>
      </c>
      <c r="B53" s="29" t="s">
        <v>112</v>
      </c>
      <c r="C53" s="22" t="s">
        <v>11</v>
      </c>
      <c r="D53" s="35">
        <v>724</v>
      </c>
      <c r="E53" s="51">
        <v>49.85</v>
      </c>
      <c r="F53" s="63">
        <f t="shared" si="1"/>
        <v>36091.4</v>
      </c>
    </row>
    <row r="54" spans="1:6" ht="17.25" customHeight="1">
      <c r="A54" s="42">
        <v>30</v>
      </c>
      <c r="B54" s="33" t="s">
        <v>9</v>
      </c>
      <c r="C54" s="8" t="s">
        <v>4</v>
      </c>
      <c r="D54" s="34">
        <v>1780</v>
      </c>
      <c r="E54" s="51">
        <v>2.55</v>
      </c>
      <c r="F54" s="63">
        <f t="shared" si="1"/>
        <v>4539</v>
      </c>
    </row>
    <row r="55" spans="1:6" ht="15">
      <c r="A55" s="42">
        <v>31</v>
      </c>
      <c r="B55" s="43" t="s">
        <v>25</v>
      </c>
      <c r="C55" s="44" t="s">
        <v>4</v>
      </c>
      <c r="D55" s="45">
        <v>58</v>
      </c>
      <c r="E55" s="51">
        <v>35.21</v>
      </c>
      <c r="F55" s="63">
        <f t="shared" si="1"/>
        <v>2042.18</v>
      </c>
    </row>
    <row r="56" spans="1:6" ht="18.75">
      <c r="A56" s="42">
        <v>32</v>
      </c>
      <c r="B56" s="46" t="s">
        <v>26</v>
      </c>
      <c r="C56" s="47" t="s">
        <v>27</v>
      </c>
      <c r="D56" s="94">
        <v>174</v>
      </c>
      <c r="E56" s="51">
        <v>43.88</v>
      </c>
      <c r="F56" s="63">
        <f t="shared" si="1"/>
        <v>7635.120000000001</v>
      </c>
    </row>
    <row r="57" spans="1:6" ht="15">
      <c r="A57" s="42">
        <v>33</v>
      </c>
      <c r="B57" s="93" t="s">
        <v>30</v>
      </c>
      <c r="C57" s="82" t="s">
        <v>4</v>
      </c>
      <c r="D57" s="83">
        <v>731</v>
      </c>
      <c r="E57" s="51">
        <v>3.52</v>
      </c>
      <c r="F57" s="63">
        <f t="shared" si="1"/>
        <v>2573.12</v>
      </c>
    </row>
    <row r="58" spans="1:10" s="14" customFormat="1" ht="15">
      <c r="A58" s="42">
        <v>34</v>
      </c>
      <c r="B58" s="93" t="s">
        <v>96</v>
      </c>
      <c r="C58" s="82" t="s">
        <v>5</v>
      </c>
      <c r="D58" s="83">
        <v>1</v>
      </c>
      <c r="E58" s="63">
        <v>7351</v>
      </c>
      <c r="F58" s="63">
        <f t="shared" si="1"/>
        <v>7351</v>
      </c>
      <c r="H58" s="1"/>
      <c r="I58" s="1"/>
      <c r="J58" s="1"/>
    </row>
    <row r="59" spans="1:10" s="14" customFormat="1" ht="15">
      <c r="A59" s="1"/>
      <c r="B59" s="1"/>
      <c r="C59" s="1"/>
      <c r="D59" s="13"/>
      <c r="E59" s="1"/>
      <c r="F59" s="105"/>
      <c r="H59" s="1"/>
      <c r="I59" s="1"/>
      <c r="J59" s="1"/>
    </row>
    <row r="60" spans="5:6" ht="15">
      <c r="E60" s="97" t="s">
        <v>76</v>
      </c>
      <c r="F60" s="98">
        <f>SUM(F11:F58)</f>
        <v>506226.82000000007</v>
      </c>
    </row>
    <row r="61" spans="4:6" ht="15">
      <c r="D61" s="221" t="s">
        <v>77</v>
      </c>
      <c r="E61" s="221"/>
      <c r="F61" s="98">
        <f>F60*0.2</f>
        <v>101245.36400000002</v>
      </c>
    </row>
    <row r="62" spans="5:6" ht="15">
      <c r="E62" s="97" t="s">
        <v>78</v>
      </c>
      <c r="F62" s="98">
        <f>SUM(F60:F61)</f>
        <v>607472.1840000001</v>
      </c>
    </row>
    <row r="69" ht="15">
      <c r="C69" s="36"/>
    </row>
    <row r="70" spans="1:4" ht="15">
      <c r="A70" s="13"/>
      <c r="B70" s="20"/>
      <c r="C70" s="36"/>
      <c r="D70" s="18"/>
    </row>
    <row r="71" spans="2:4" ht="15">
      <c r="B71" s="18"/>
      <c r="C71" s="36"/>
      <c r="D71" s="18"/>
    </row>
  </sheetData>
  <sheetProtection/>
  <mergeCells count="13">
    <mergeCell ref="A18:A21"/>
    <mergeCell ref="A1:D2"/>
    <mergeCell ref="B32:B34"/>
    <mergeCell ref="A6:D6"/>
    <mergeCell ref="A7:D7"/>
    <mergeCell ref="A22:A25"/>
    <mergeCell ref="A26:A29"/>
    <mergeCell ref="C32:C34"/>
    <mergeCell ref="D32:D34"/>
    <mergeCell ref="F32:F34"/>
    <mergeCell ref="E32:E34"/>
    <mergeCell ref="D61:E61"/>
    <mergeCell ref="H10:J10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9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1.8515625" style="1" bestFit="1" customWidth="1"/>
    <col min="7" max="7" width="13.00390625" style="1" customWidth="1"/>
    <col min="8" max="8" width="7.00390625" style="1" bestFit="1" customWidth="1"/>
    <col min="9" max="9" width="8.00390625" style="1" bestFit="1" customWidth="1"/>
    <col min="10" max="10" width="12.57421875" style="1" customWidth="1"/>
    <col min="11" max="16384" width="9.140625" style="1" customWidth="1"/>
  </cols>
  <sheetData>
    <row r="1" spans="1:11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</row>
    <row r="2" spans="1:11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</row>
    <row r="3" spans="1:11" ht="20.25" hidden="1">
      <c r="A3" s="16"/>
      <c r="B3" s="16"/>
      <c r="C3" s="16"/>
      <c r="D3" s="16"/>
      <c r="E3" s="2"/>
      <c r="F3" s="2"/>
      <c r="G3" s="2"/>
      <c r="H3" s="2"/>
      <c r="K3" s="2"/>
    </row>
    <row r="4" spans="1:11" ht="15.75" customHeight="1">
      <c r="A4" s="40" t="s">
        <v>47</v>
      </c>
      <c r="B4" s="3"/>
      <c r="C4" s="3"/>
      <c r="D4" s="3"/>
      <c r="E4" s="3"/>
      <c r="F4" s="3"/>
      <c r="G4" s="3"/>
      <c r="H4" s="3"/>
      <c r="K4" s="3"/>
    </row>
    <row r="5" spans="1:11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16" t="s">
        <v>97</v>
      </c>
      <c r="B6" s="216"/>
      <c r="C6" s="216"/>
      <c r="D6" s="216"/>
      <c r="E6" s="3"/>
      <c r="F6" s="3"/>
      <c r="G6" s="3"/>
      <c r="H6" s="3"/>
      <c r="I6" s="3"/>
      <c r="J6" s="3"/>
      <c r="K6" s="3"/>
    </row>
    <row r="7" spans="1:11" ht="15.75" thickBot="1">
      <c r="A7" s="217" t="s">
        <v>98</v>
      </c>
      <c r="B7" s="217"/>
      <c r="C7" s="217"/>
      <c r="D7" s="217"/>
      <c r="E7" s="3"/>
      <c r="F7" s="3"/>
      <c r="G7" s="3"/>
      <c r="H7" s="3"/>
      <c r="I7" s="3"/>
      <c r="J7" s="3"/>
      <c r="K7" s="3"/>
    </row>
    <row r="8" spans="1:10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37"/>
      <c r="J8" s="37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5"/>
    </row>
    <row r="10" spans="1:10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58">
        <v>6</v>
      </c>
      <c r="G10" s="25"/>
      <c r="H10" s="232" t="s">
        <v>59</v>
      </c>
      <c r="I10" s="233"/>
      <c r="J10" s="234"/>
    </row>
    <row r="11" spans="1:10" ht="15.75" thickBot="1">
      <c r="A11" s="11">
        <v>1</v>
      </c>
      <c r="B11" s="28" t="s">
        <v>18</v>
      </c>
      <c r="C11" s="11" t="s">
        <v>4</v>
      </c>
      <c r="D11" s="32">
        <v>624</v>
      </c>
      <c r="E11" s="51">
        <v>3.92</v>
      </c>
      <c r="F11" s="102">
        <f aca="true" t="shared" si="0" ref="F11:F17">D11*E11</f>
        <v>2446.08</v>
      </c>
      <c r="G11" s="25"/>
      <c r="H11" s="67" t="s">
        <v>55</v>
      </c>
      <c r="I11" s="69" t="s">
        <v>57</v>
      </c>
      <c r="J11" s="69" t="s">
        <v>56</v>
      </c>
    </row>
    <row r="12" spans="1:10" ht="15">
      <c r="A12" s="11">
        <v>2</v>
      </c>
      <c r="B12" s="28" t="s">
        <v>39</v>
      </c>
      <c r="C12" s="11" t="s">
        <v>4</v>
      </c>
      <c r="D12" s="32">
        <v>78</v>
      </c>
      <c r="E12" s="51">
        <v>3.92</v>
      </c>
      <c r="F12" s="102">
        <f t="shared" si="0"/>
        <v>305.76</v>
      </c>
      <c r="G12" s="25"/>
      <c r="H12" s="52">
        <v>132</v>
      </c>
      <c r="I12" s="42">
        <v>132</v>
      </c>
      <c r="J12" s="96">
        <v>80.5</v>
      </c>
    </row>
    <row r="13" spans="1:10" ht="30">
      <c r="A13" s="11">
        <v>3</v>
      </c>
      <c r="B13" s="28" t="s">
        <v>31</v>
      </c>
      <c r="C13" s="11" t="s">
        <v>10</v>
      </c>
      <c r="D13" s="32">
        <v>811</v>
      </c>
      <c r="E13" s="51">
        <v>6.78</v>
      </c>
      <c r="F13" s="102">
        <f t="shared" si="0"/>
        <v>5498.58</v>
      </c>
      <c r="G13" s="25"/>
      <c r="H13" s="50">
        <v>116.18</v>
      </c>
      <c r="I13" s="51">
        <v>287.1</v>
      </c>
      <c r="J13" s="51">
        <v>68.3</v>
      </c>
    </row>
    <row r="14" spans="1:10" ht="30">
      <c r="A14" s="11">
        <v>4</v>
      </c>
      <c r="B14" s="28" t="s">
        <v>32</v>
      </c>
      <c r="C14" s="11" t="s">
        <v>10</v>
      </c>
      <c r="D14" s="32">
        <v>47</v>
      </c>
      <c r="E14" s="51">
        <v>6.78</v>
      </c>
      <c r="F14" s="102">
        <f t="shared" si="0"/>
        <v>318.66</v>
      </c>
      <c r="G14" s="25"/>
      <c r="H14" s="50"/>
      <c r="I14" s="51">
        <v>129.6</v>
      </c>
      <c r="J14" s="51">
        <v>15.66</v>
      </c>
    </row>
    <row r="15" spans="1:10" ht="15">
      <c r="A15" s="11">
        <v>5</v>
      </c>
      <c r="B15" s="28" t="s">
        <v>22</v>
      </c>
      <c r="C15" s="11" t="s">
        <v>4</v>
      </c>
      <c r="D15" s="32">
        <v>18</v>
      </c>
      <c r="E15" s="51">
        <v>4.88</v>
      </c>
      <c r="F15" s="102">
        <f t="shared" si="0"/>
        <v>87.84</v>
      </c>
      <c r="G15" s="25"/>
      <c r="H15" s="50"/>
      <c r="I15" s="51">
        <v>349</v>
      </c>
      <c r="J15" s="51"/>
    </row>
    <row r="16" spans="1:10" ht="18">
      <c r="A16" s="11">
        <v>6</v>
      </c>
      <c r="B16" s="28" t="s">
        <v>23</v>
      </c>
      <c r="C16" s="11" t="s">
        <v>10</v>
      </c>
      <c r="D16" s="32">
        <v>54</v>
      </c>
      <c r="E16" s="51">
        <v>4.35</v>
      </c>
      <c r="F16" s="102">
        <f t="shared" si="0"/>
        <v>234.89999999999998</v>
      </c>
      <c r="G16" s="25"/>
      <c r="H16" s="50"/>
      <c r="I16" s="51">
        <v>129.6</v>
      </c>
      <c r="J16" s="51"/>
    </row>
    <row r="17" spans="1:10" ht="30">
      <c r="A17" s="51">
        <v>7</v>
      </c>
      <c r="B17" s="33" t="s">
        <v>63</v>
      </c>
      <c r="C17" s="11" t="s">
        <v>24</v>
      </c>
      <c r="D17" s="11">
        <v>91</v>
      </c>
      <c r="E17" s="51">
        <v>16.91</v>
      </c>
      <c r="F17" s="102">
        <f t="shared" si="0"/>
        <v>1538.81</v>
      </c>
      <c r="G17" s="25"/>
      <c r="H17" s="50"/>
      <c r="I17" s="51">
        <v>197.67</v>
      </c>
      <c r="J17" s="51"/>
    </row>
    <row r="18" spans="1:10" ht="30">
      <c r="A18" s="213">
        <v>8</v>
      </c>
      <c r="B18" s="84" t="s">
        <v>38</v>
      </c>
      <c r="C18" s="10"/>
      <c r="D18" s="10"/>
      <c r="E18" s="56"/>
      <c r="F18" s="66"/>
      <c r="G18" s="25"/>
      <c r="H18" s="1">
        <f>SUM(H12:H17)</f>
        <v>248.18</v>
      </c>
      <c r="I18" s="1">
        <f>SUM(I12:I17)</f>
        <v>1224.97</v>
      </c>
      <c r="J18" s="1">
        <f>SUM(J12:J17)</f>
        <v>164.46</v>
      </c>
    </row>
    <row r="19" spans="1:7" ht="18">
      <c r="A19" s="213">
        <f>A18+1</f>
        <v>9</v>
      </c>
      <c r="B19" s="85" t="s">
        <v>12</v>
      </c>
      <c r="C19" s="21" t="s">
        <v>11</v>
      </c>
      <c r="D19" s="30">
        <v>132</v>
      </c>
      <c r="E19" s="56">
        <v>6.82</v>
      </c>
      <c r="F19" s="66">
        <f>D19*E19</f>
        <v>900.24</v>
      </c>
      <c r="G19" s="25"/>
    </row>
    <row r="20" spans="1:7" ht="18">
      <c r="A20" s="213">
        <f>A19+1</f>
        <v>10</v>
      </c>
      <c r="B20" s="84" t="s">
        <v>60</v>
      </c>
      <c r="C20" s="21" t="s">
        <v>11</v>
      </c>
      <c r="D20" s="30">
        <v>8</v>
      </c>
      <c r="E20" s="56">
        <v>67.45</v>
      </c>
      <c r="F20" s="66">
        <f>D20*E20</f>
        <v>539.6</v>
      </c>
      <c r="G20" s="25"/>
    </row>
    <row r="21" spans="1:7" ht="18">
      <c r="A21" s="214">
        <f>A20+1</f>
        <v>11</v>
      </c>
      <c r="B21" s="86" t="s">
        <v>61</v>
      </c>
      <c r="C21" s="23" t="s">
        <v>11</v>
      </c>
      <c r="D21" s="31">
        <v>25</v>
      </c>
      <c r="E21" s="42">
        <v>27.33</v>
      </c>
      <c r="F21" s="65">
        <f>D21*E21</f>
        <v>683.25</v>
      </c>
      <c r="G21" s="25"/>
    </row>
    <row r="22" spans="1:7" ht="30">
      <c r="A22" s="213">
        <v>9</v>
      </c>
      <c r="B22" s="84" t="s">
        <v>19</v>
      </c>
      <c r="C22" s="10"/>
      <c r="D22" s="10"/>
      <c r="E22" s="56"/>
      <c r="F22" s="66"/>
      <c r="G22" s="25"/>
    </row>
    <row r="23" spans="1:6" ht="18">
      <c r="A23" s="213">
        <f>A22+1</f>
        <v>10</v>
      </c>
      <c r="B23" s="85" t="s">
        <v>12</v>
      </c>
      <c r="C23" s="21" t="s">
        <v>11</v>
      </c>
      <c r="D23" s="30">
        <v>198</v>
      </c>
      <c r="E23" s="56">
        <v>6.82</v>
      </c>
      <c r="F23" s="66">
        <f>D23*E23</f>
        <v>1350.3600000000001</v>
      </c>
    </row>
    <row r="24" spans="1:7" ht="18">
      <c r="A24" s="213">
        <f>A23+1</f>
        <v>11</v>
      </c>
      <c r="B24" s="84" t="s">
        <v>60</v>
      </c>
      <c r="C24" s="21" t="s">
        <v>11</v>
      </c>
      <c r="D24" s="30">
        <v>12</v>
      </c>
      <c r="E24" s="56">
        <v>67.45</v>
      </c>
      <c r="F24" s="66">
        <f>D24*E24</f>
        <v>809.4000000000001</v>
      </c>
      <c r="G24" s="25"/>
    </row>
    <row r="25" spans="1:10" ht="15.75" customHeight="1">
      <c r="A25" s="214">
        <f>A24+1</f>
        <v>12</v>
      </c>
      <c r="B25" s="86" t="s">
        <v>61</v>
      </c>
      <c r="C25" s="23" t="s">
        <v>11</v>
      </c>
      <c r="D25" s="31">
        <v>37</v>
      </c>
      <c r="E25" s="42">
        <v>27.33</v>
      </c>
      <c r="F25" s="65">
        <f>D25*E25</f>
        <v>1011.2099999999999</v>
      </c>
      <c r="H25" s="14"/>
      <c r="I25" s="14"/>
      <c r="J25" s="14"/>
    </row>
    <row r="26" spans="1:10" ht="30">
      <c r="A26" s="213">
        <v>10</v>
      </c>
      <c r="B26" s="84" t="s">
        <v>37</v>
      </c>
      <c r="C26" s="10"/>
      <c r="D26" s="10"/>
      <c r="E26" s="55"/>
      <c r="F26" s="64"/>
      <c r="H26" s="14"/>
      <c r="I26" s="14"/>
      <c r="J26" s="14"/>
    </row>
    <row r="27" spans="1:6" ht="18">
      <c r="A27" s="213">
        <f>A26+1</f>
        <v>11</v>
      </c>
      <c r="B27" s="85" t="s">
        <v>12</v>
      </c>
      <c r="C27" s="21" t="s">
        <v>11</v>
      </c>
      <c r="D27" s="30">
        <v>980</v>
      </c>
      <c r="E27" s="56">
        <v>6.82</v>
      </c>
      <c r="F27" s="66">
        <f>D27*E27</f>
        <v>6683.6</v>
      </c>
    </row>
    <row r="28" spans="1:8" ht="18">
      <c r="A28" s="213">
        <f>A27+1</f>
        <v>12</v>
      </c>
      <c r="B28" s="84" t="s">
        <v>60</v>
      </c>
      <c r="C28" s="21" t="s">
        <v>11</v>
      </c>
      <c r="D28" s="30">
        <v>61</v>
      </c>
      <c r="E28" s="56">
        <v>67.45</v>
      </c>
      <c r="F28" s="66">
        <f>D28*E28</f>
        <v>4114.45</v>
      </c>
      <c r="G28" s="25"/>
      <c r="H28" s="14"/>
    </row>
    <row r="29" spans="1:8" ht="15.75" customHeight="1">
      <c r="A29" s="214">
        <f>A28+1</f>
        <v>13</v>
      </c>
      <c r="B29" s="86" t="s">
        <v>61</v>
      </c>
      <c r="C29" s="23" t="s">
        <v>11</v>
      </c>
      <c r="D29" s="31">
        <v>184</v>
      </c>
      <c r="E29" s="42">
        <v>27.33</v>
      </c>
      <c r="F29" s="65">
        <f>D29*E29</f>
        <v>5028.719999999999</v>
      </c>
      <c r="H29" s="14"/>
    </row>
    <row r="30" spans="1:8" ht="30">
      <c r="A30" s="38">
        <v>11</v>
      </c>
      <c r="B30" s="87" t="s">
        <v>14</v>
      </c>
      <c r="C30" s="23" t="s">
        <v>11</v>
      </c>
      <c r="D30" s="31">
        <f>D21+D25+D29+D37</f>
        <v>307</v>
      </c>
      <c r="E30" s="51">
        <v>4.25</v>
      </c>
      <c r="F30" s="63">
        <f>D30*E30</f>
        <v>1304.75</v>
      </c>
      <c r="H30" s="14"/>
    </row>
    <row r="31" spans="1:6" ht="18">
      <c r="A31" s="38">
        <v>12</v>
      </c>
      <c r="B31" s="88" t="s">
        <v>17</v>
      </c>
      <c r="C31" s="23" t="s">
        <v>11</v>
      </c>
      <c r="D31" s="39">
        <v>307</v>
      </c>
      <c r="E31" s="51">
        <v>4.89</v>
      </c>
      <c r="F31" s="63">
        <f>D31*E31</f>
        <v>1501.2299999999998</v>
      </c>
    </row>
    <row r="32" spans="1:6" ht="15">
      <c r="A32" s="56">
        <v>13</v>
      </c>
      <c r="B32" s="215" t="s">
        <v>40</v>
      </c>
      <c r="C32" s="222"/>
      <c r="D32" s="222"/>
      <c r="E32" s="224"/>
      <c r="F32" s="226"/>
    </row>
    <row r="33" spans="1:6" ht="15">
      <c r="A33" s="56"/>
      <c r="B33" s="215"/>
      <c r="C33" s="223"/>
      <c r="D33" s="223"/>
      <c r="E33" s="225"/>
      <c r="F33" s="227"/>
    </row>
    <row r="34" spans="1:6" ht="15">
      <c r="A34" s="56"/>
      <c r="B34" s="215"/>
      <c r="C34" s="223"/>
      <c r="D34" s="223"/>
      <c r="E34" s="225"/>
      <c r="F34" s="227"/>
    </row>
    <row r="35" spans="1:6" ht="18">
      <c r="A35" s="56"/>
      <c r="B35" s="85" t="s">
        <v>28</v>
      </c>
      <c r="C35" s="21" t="s">
        <v>11</v>
      </c>
      <c r="D35" s="10">
        <v>104</v>
      </c>
      <c r="E35" s="56">
        <v>6.82</v>
      </c>
      <c r="F35" s="66">
        <f aca="true" t="shared" si="1" ref="F35:F56">D35*E35</f>
        <v>709.28</v>
      </c>
    </row>
    <row r="36" spans="1:6" ht="18">
      <c r="A36" s="56"/>
      <c r="B36" s="84" t="s">
        <v>60</v>
      </c>
      <c r="C36" s="21" t="s">
        <v>11</v>
      </c>
      <c r="D36" s="10">
        <v>9</v>
      </c>
      <c r="E36" s="56">
        <v>67.45</v>
      </c>
      <c r="F36" s="66">
        <f t="shared" si="1"/>
        <v>607.0500000000001</v>
      </c>
    </row>
    <row r="37" spans="1:6" ht="18">
      <c r="A37" s="42"/>
      <c r="B37" s="89" t="s">
        <v>62</v>
      </c>
      <c r="C37" s="21" t="s">
        <v>11</v>
      </c>
      <c r="D37" s="48">
        <v>61</v>
      </c>
      <c r="E37" s="42">
        <v>27.33</v>
      </c>
      <c r="F37" s="65">
        <f t="shared" si="1"/>
        <v>1667.1299999999999</v>
      </c>
    </row>
    <row r="38" spans="1:6" ht="18">
      <c r="A38" s="42">
        <v>14</v>
      </c>
      <c r="B38" s="89" t="s">
        <v>64</v>
      </c>
      <c r="C38" s="22" t="s">
        <v>11</v>
      </c>
      <c r="D38" s="48">
        <v>1811</v>
      </c>
      <c r="E38" s="51">
        <v>16.91</v>
      </c>
      <c r="F38" s="63">
        <f t="shared" si="1"/>
        <v>30624.010000000002</v>
      </c>
    </row>
    <row r="39" spans="1:6" ht="18">
      <c r="A39" s="42">
        <v>15</v>
      </c>
      <c r="B39" s="12" t="s">
        <v>67</v>
      </c>
      <c r="C39" s="9" t="s">
        <v>10</v>
      </c>
      <c r="D39" s="51">
        <v>1248</v>
      </c>
      <c r="E39" s="51">
        <v>12.58</v>
      </c>
      <c r="F39" s="63">
        <f t="shared" si="1"/>
        <v>15699.84</v>
      </c>
    </row>
    <row r="40" spans="1:10" s="14" customFormat="1" ht="18">
      <c r="A40" s="42">
        <v>16</v>
      </c>
      <c r="B40" s="90" t="s">
        <v>66</v>
      </c>
      <c r="C40" s="22" t="s">
        <v>11</v>
      </c>
      <c r="D40" s="78">
        <v>37</v>
      </c>
      <c r="E40" s="51">
        <v>37.63</v>
      </c>
      <c r="F40" s="63">
        <f t="shared" si="1"/>
        <v>1392.3100000000002</v>
      </c>
      <c r="H40" s="1"/>
      <c r="I40" s="1"/>
      <c r="J40" s="1"/>
    </row>
    <row r="41" spans="1:10" s="14" customFormat="1" ht="30">
      <c r="A41" s="42">
        <v>17</v>
      </c>
      <c r="B41" s="29" t="s">
        <v>65</v>
      </c>
      <c r="C41" s="22" t="s">
        <v>11</v>
      </c>
      <c r="D41" s="32">
        <v>1430</v>
      </c>
      <c r="E41" s="51">
        <v>39.55</v>
      </c>
      <c r="F41" s="63">
        <f t="shared" si="1"/>
        <v>56556.49999999999</v>
      </c>
      <c r="H41" s="1"/>
      <c r="I41" s="1"/>
      <c r="J41" s="1"/>
    </row>
    <row r="42" spans="1:6" ht="15">
      <c r="A42" s="42">
        <v>18</v>
      </c>
      <c r="B42" s="29" t="s">
        <v>20</v>
      </c>
      <c r="C42" s="11" t="s">
        <v>4</v>
      </c>
      <c r="D42" s="11">
        <v>94</v>
      </c>
      <c r="E42" s="51">
        <v>34.78</v>
      </c>
      <c r="F42" s="63">
        <f t="shared" si="1"/>
        <v>3269.32</v>
      </c>
    </row>
    <row r="43" spans="1:10" s="14" customFormat="1" ht="15">
      <c r="A43" s="42">
        <v>19</v>
      </c>
      <c r="B43" s="29" t="s">
        <v>15</v>
      </c>
      <c r="C43" s="11" t="s">
        <v>4</v>
      </c>
      <c r="D43" s="11">
        <v>218</v>
      </c>
      <c r="E43" s="51">
        <v>57.88</v>
      </c>
      <c r="F43" s="63">
        <f t="shared" si="1"/>
        <v>12617.84</v>
      </c>
      <c r="H43" s="1"/>
      <c r="I43" s="1"/>
      <c r="J43" s="1"/>
    </row>
    <row r="44" spans="1:10" s="14" customFormat="1" ht="30">
      <c r="A44" s="42">
        <v>20</v>
      </c>
      <c r="B44" s="29" t="s">
        <v>34</v>
      </c>
      <c r="C44" s="79" t="s">
        <v>5</v>
      </c>
      <c r="D44" s="11">
        <v>3</v>
      </c>
      <c r="E44" s="51">
        <v>1071.46</v>
      </c>
      <c r="F44" s="63">
        <f t="shared" si="1"/>
        <v>3214.38</v>
      </c>
      <c r="H44" s="1"/>
      <c r="I44" s="1"/>
      <c r="J44" s="1"/>
    </row>
    <row r="45" spans="1:10" s="14" customFormat="1" ht="30">
      <c r="A45" s="42">
        <v>21</v>
      </c>
      <c r="B45" s="29" t="s">
        <v>35</v>
      </c>
      <c r="C45" s="79" t="s">
        <v>5</v>
      </c>
      <c r="D45" s="11">
        <v>1</v>
      </c>
      <c r="E45" s="51">
        <v>1265.87</v>
      </c>
      <c r="F45" s="63">
        <f t="shared" si="1"/>
        <v>1265.87</v>
      </c>
      <c r="H45" s="1"/>
      <c r="I45" s="1"/>
      <c r="J45" s="1"/>
    </row>
    <row r="46" spans="1:10" s="14" customFormat="1" ht="30">
      <c r="A46" s="42">
        <v>22</v>
      </c>
      <c r="B46" s="29" t="s">
        <v>36</v>
      </c>
      <c r="C46" s="79" t="s">
        <v>5</v>
      </c>
      <c r="D46" s="11">
        <v>3</v>
      </c>
      <c r="E46" s="51">
        <v>1575.32</v>
      </c>
      <c r="F46" s="63">
        <f t="shared" si="1"/>
        <v>4725.96</v>
      </c>
      <c r="H46" s="1"/>
      <c r="I46" s="1"/>
      <c r="J46" s="1"/>
    </row>
    <row r="47" spans="1:10" s="14" customFormat="1" ht="18">
      <c r="A47" s="51">
        <v>23</v>
      </c>
      <c r="B47" s="29" t="s">
        <v>16</v>
      </c>
      <c r="C47" s="11" t="s">
        <v>11</v>
      </c>
      <c r="D47" s="32">
        <v>2</v>
      </c>
      <c r="E47" s="63">
        <v>135.88</v>
      </c>
      <c r="F47" s="63">
        <f t="shared" si="1"/>
        <v>271.76</v>
      </c>
      <c r="H47" s="1"/>
      <c r="I47" s="1"/>
      <c r="J47" s="1"/>
    </row>
    <row r="48" spans="1:10" s="14" customFormat="1" ht="30">
      <c r="A48" s="51">
        <v>24</v>
      </c>
      <c r="B48" s="29" t="s">
        <v>33</v>
      </c>
      <c r="C48" s="11" t="s">
        <v>5</v>
      </c>
      <c r="D48" s="32">
        <v>4</v>
      </c>
      <c r="E48" s="51">
        <v>430</v>
      </c>
      <c r="F48" s="63">
        <f t="shared" si="1"/>
        <v>1720</v>
      </c>
      <c r="H48" s="1"/>
      <c r="I48" s="1"/>
      <c r="J48" s="1"/>
    </row>
    <row r="49" spans="1:10" s="14" customFormat="1" ht="15">
      <c r="A49" s="42">
        <v>25</v>
      </c>
      <c r="B49" s="92" t="s">
        <v>29</v>
      </c>
      <c r="C49" s="42" t="s">
        <v>5</v>
      </c>
      <c r="D49" s="51">
        <v>9</v>
      </c>
      <c r="E49" s="51">
        <v>209.46</v>
      </c>
      <c r="F49" s="63">
        <f t="shared" si="1"/>
        <v>1885.14</v>
      </c>
      <c r="H49" s="1"/>
      <c r="I49" s="1"/>
      <c r="J49" s="1"/>
    </row>
    <row r="50" spans="1:10" s="14" customFormat="1" ht="15" customHeight="1">
      <c r="A50" s="42">
        <v>26</v>
      </c>
      <c r="B50" s="12" t="s">
        <v>6</v>
      </c>
      <c r="C50" s="11" t="s">
        <v>7</v>
      </c>
      <c r="D50" s="11">
        <v>35</v>
      </c>
      <c r="E50" s="51">
        <v>45.66</v>
      </c>
      <c r="F50" s="63">
        <f t="shared" si="1"/>
        <v>1598.1</v>
      </c>
      <c r="H50" s="1"/>
      <c r="I50" s="1"/>
      <c r="J50" s="1"/>
    </row>
    <row r="51" spans="1:6" ht="30">
      <c r="A51" s="42">
        <v>27</v>
      </c>
      <c r="B51" s="24" t="s">
        <v>111</v>
      </c>
      <c r="C51" s="9" t="s">
        <v>13</v>
      </c>
      <c r="D51" s="41">
        <v>82</v>
      </c>
      <c r="E51" s="51">
        <v>176.22</v>
      </c>
      <c r="F51" s="63">
        <f t="shared" si="1"/>
        <v>14450.039999999999</v>
      </c>
    </row>
    <row r="52" spans="1:6" ht="18" customHeight="1">
      <c r="A52" s="42">
        <v>28</v>
      </c>
      <c r="B52" s="29" t="s">
        <v>112</v>
      </c>
      <c r="C52" s="22" t="s">
        <v>11</v>
      </c>
      <c r="D52" s="35">
        <v>344</v>
      </c>
      <c r="E52" s="51">
        <v>49.85</v>
      </c>
      <c r="F52" s="63">
        <f t="shared" si="1"/>
        <v>17148.4</v>
      </c>
    </row>
    <row r="53" spans="1:6" ht="17.25" customHeight="1">
      <c r="A53" s="42">
        <v>29</v>
      </c>
      <c r="B53" s="33" t="s">
        <v>9</v>
      </c>
      <c r="C53" s="8" t="s">
        <v>4</v>
      </c>
      <c r="D53" s="34">
        <v>702</v>
      </c>
      <c r="E53" s="51">
        <v>2.55</v>
      </c>
      <c r="F53" s="63">
        <f t="shared" si="1"/>
        <v>1790.1</v>
      </c>
    </row>
    <row r="54" spans="1:6" ht="15">
      <c r="A54" s="42">
        <v>30</v>
      </c>
      <c r="B54" s="43" t="s">
        <v>25</v>
      </c>
      <c r="C54" s="44" t="s">
        <v>4</v>
      </c>
      <c r="D54" s="45">
        <v>18</v>
      </c>
      <c r="E54" s="51">
        <v>35.21</v>
      </c>
      <c r="F54" s="63">
        <f t="shared" si="1"/>
        <v>633.78</v>
      </c>
    </row>
    <row r="55" spans="1:6" ht="18.75">
      <c r="A55" s="42">
        <v>31</v>
      </c>
      <c r="B55" s="46" t="s">
        <v>26</v>
      </c>
      <c r="C55" s="47" t="s">
        <v>27</v>
      </c>
      <c r="D55" s="94">
        <v>54</v>
      </c>
      <c r="E55" s="51">
        <v>43.88</v>
      </c>
      <c r="F55" s="63">
        <f t="shared" si="1"/>
        <v>2369.52</v>
      </c>
    </row>
    <row r="56" spans="1:6" ht="15">
      <c r="A56" s="42">
        <v>32</v>
      </c>
      <c r="B56" s="93" t="s">
        <v>30</v>
      </c>
      <c r="C56" s="82" t="s">
        <v>4</v>
      </c>
      <c r="D56" s="83">
        <v>312</v>
      </c>
      <c r="E56" s="51">
        <v>3.52</v>
      </c>
      <c r="F56" s="63">
        <f t="shared" si="1"/>
        <v>1098.24</v>
      </c>
    </row>
    <row r="57" spans="1:10" s="14" customFormat="1" ht="15">
      <c r="A57" s="1"/>
      <c r="B57" s="1"/>
      <c r="C57" s="1"/>
      <c r="D57" s="13"/>
      <c r="E57" s="1"/>
      <c r="F57" s="105"/>
      <c r="H57" s="1"/>
      <c r="I57" s="1"/>
      <c r="J57" s="1"/>
    </row>
    <row r="58" spans="5:6" ht="15">
      <c r="E58" s="97" t="s">
        <v>76</v>
      </c>
      <c r="F58" s="98">
        <f>SUM(F11:F56)</f>
        <v>209672.01</v>
      </c>
    </row>
    <row r="59" spans="4:6" ht="15">
      <c r="D59" s="221" t="s">
        <v>77</v>
      </c>
      <c r="E59" s="221"/>
      <c r="F59" s="98">
        <f>F58*0.2</f>
        <v>41934.402</v>
      </c>
    </row>
    <row r="60" spans="5:6" ht="15">
      <c r="E60" s="97" t="s">
        <v>78</v>
      </c>
      <c r="F60" s="98">
        <f>SUM(F58:F59)</f>
        <v>251606.412</v>
      </c>
    </row>
    <row r="67" ht="15">
      <c r="C67" s="36"/>
    </row>
    <row r="68" spans="1:4" ht="15">
      <c r="A68" s="13"/>
      <c r="B68" s="20"/>
      <c r="C68" s="36"/>
      <c r="D68" s="18"/>
    </row>
    <row r="69" spans="2:4" ht="15">
      <c r="B69" s="18"/>
      <c r="C69" s="36"/>
      <c r="D69" s="18"/>
    </row>
  </sheetData>
  <sheetProtection/>
  <mergeCells count="13">
    <mergeCell ref="A18:A21"/>
    <mergeCell ref="A1:D2"/>
    <mergeCell ref="B32:B34"/>
    <mergeCell ref="A6:D6"/>
    <mergeCell ref="A7:D7"/>
    <mergeCell ref="A22:A25"/>
    <mergeCell ref="A26:A29"/>
    <mergeCell ref="C32:C34"/>
    <mergeCell ref="D32:D34"/>
    <mergeCell ref="F32:F34"/>
    <mergeCell ref="E32:E34"/>
    <mergeCell ref="D59:E59"/>
    <mergeCell ref="H10:J10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14062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9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</row>
    <row r="2" spans="1:9" ht="18" customHeight="1">
      <c r="A2" s="228"/>
      <c r="B2" s="228"/>
      <c r="C2" s="228"/>
      <c r="D2" s="228"/>
      <c r="E2" s="2"/>
      <c r="F2" s="2"/>
      <c r="G2" s="2"/>
      <c r="H2" s="2"/>
      <c r="I2" s="2"/>
    </row>
    <row r="3" spans="1:9" ht="20.25" hidden="1">
      <c r="A3" s="16"/>
      <c r="B3" s="16"/>
      <c r="C3" s="16"/>
      <c r="D3" s="16"/>
      <c r="E3" s="2"/>
      <c r="F3" s="2"/>
      <c r="G3" s="2"/>
      <c r="H3" s="2"/>
      <c r="I3" s="2"/>
    </row>
    <row r="4" spans="1:9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</row>
    <row r="5" spans="1:9" ht="15">
      <c r="A5" s="15"/>
      <c r="B5" s="3"/>
      <c r="C5" s="3"/>
      <c r="D5" s="3"/>
      <c r="E5" s="3"/>
      <c r="F5" s="3"/>
      <c r="G5" s="3"/>
      <c r="H5" s="3"/>
      <c r="I5" s="3"/>
    </row>
    <row r="6" spans="1:9" ht="15">
      <c r="A6" s="216" t="s">
        <v>99</v>
      </c>
      <c r="B6" s="216"/>
      <c r="C6" s="216"/>
      <c r="D6" s="216"/>
      <c r="E6" s="3"/>
      <c r="F6" s="3"/>
      <c r="G6" s="3"/>
      <c r="H6" s="3"/>
      <c r="I6" s="3"/>
    </row>
    <row r="7" spans="1:9" ht="15.75" thickBot="1">
      <c r="A7" s="217" t="s">
        <v>100</v>
      </c>
      <c r="B7" s="217"/>
      <c r="C7" s="217"/>
      <c r="D7" s="217"/>
      <c r="E7" s="3"/>
      <c r="F7" s="3"/>
      <c r="G7" s="3"/>
      <c r="H7" s="3"/>
      <c r="I7" s="3"/>
    </row>
    <row r="8" spans="1:8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5"/>
    </row>
    <row r="10" spans="1:8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58">
        <v>6</v>
      </c>
      <c r="G10" s="25"/>
      <c r="H10" s="77" t="s">
        <v>59</v>
      </c>
    </row>
    <row r="11" spans="1:8" ht="15.75" thickBot="1">
      <c r="A11" s="11">
        <v>1</v>
      </c>
      <c r="B11" s="28" t="s">
        <v>18</v>
      </c>
      <c r="C11" s="11" t="s">
        <v>4</v>
      </c>
      <c r="D11" s="32">
        <v>374</v>
      </c>
      <c r="E11" s="51">
        <v>3.92</v>
      </c>
      <c r="F11" s="50">
        <f aca="true" t="shared" si="0" ref="F11:F17">D11*E11</f>
        <v>1466.08</v>
      </c>
      <c r="G11" s="25"/>
      <c r="H11" s="67" t="s">
        <v>55</v>
      </c>
    </row>
    <row r="12" spans="1:8" ht="15">
      <c r="A12" s="11">
        <v>2</v>
      </c>
      <c r="B12" s="28" t="s">
        <v>39</v>
      </c>
      <c r="C12" s="11" t="s">
        <v>4</v>
      </c>
      <c r="D12" s="32">
        <v>60</v>
      </c>
      <c r="E12" s="51">
        <v>3.92</v>
      </c>
      <c r="F12" s="50">
        <f t="shared" si="0"/>
        <v>235.2</v>
      </c>
      <c r="G12" s="25"/>
      <c r="H12" s="52">
        <v>111.6</v>
      </c>
    </row>
    <row r="13" spans="1:8" ht="30">
      <c r="A13" s="11">
        <v>3</v>
      </c>
      <c r="B13" s="28" t="s">
        <v>31</v>
      </c>
      <c r="C13" s="11" t="s">
        <v>10</v>
      </c>
      <c r="D13" s="32">
        <v>430</v>
      </c>
      <c r="E13" s="51">
        <v>6.78</v>
      </c>
      <c r="F13" s="50">
        <f t="shared" si="0"/>
        <v>2915.4</v>
      </c>
      <c r="G13" s="25"/>
      <c r="H13" s="50">
        <v>49.1</v>
      </c>
    </row>
    <row r="14" spans="1:8" ht="30">
      <c r="A14" s="11">
        <v>4</v>
      </c>
      <c r="B14" s="28" t="s">
        <v>32</v>
      </c>
      <c r="C14" s="11" t="s">
        <v>10</v>
      </c>
      <c r="D14" s="32">
        <v>36</v>
      </c>
      <c r="E14" s="51">
        <v>6.78</v>
      </c>
      <c r="F14" s="50">
        <f t="shared" si="0"/>
        <v>244.08</v>
      </c>
      <c r="G14" s="25"/>
      <c r="H14" s="50">
        <v>111.6</v>
      </c>
    </row>
    <row r="15" spans="1:8" ht="15">
      <c r="A15" s="11">
        <v>5</v>
      </c>
      <c r="B15" s="28" t="s">
        <v>22</v>
      </c>
      <c r="C15" s="11" t="s">
        <v>4</v>
      </c>
      <c r="D15" s="32">
        <v>10</v>
      </c>
      <c r="E15" s="51">
        <v>4.88</v>
      </c>
      <c r="F15" s="50">
        <f t="shared" si="0"/>
        <v>48.8</v>
      </c>
      <c r="G15" s="25"/>
      <c r="H15" s="50">
        <v>73.04</v>
      </c>
    </row>
    <row r="16" spans="1:8" ht="18">
      <c r="A16" s="11">
        <v>6</v>
      </c>
      <c r="B16" s="28" t="s">
        <v>23</v>
      </c>
      <c r="C16" s="11" t="s">
        <v>10</v>
      </c>
      <c r="D16" s="32">
        <v>30</v>
      </c>
      <c r="E16" s="51">
        <v>4.35</v>
      </c>
      <c r="F16" s="50">
        <f t="shared" si="0"/>
        <v>130.5</v>
      </c>
      <c r="G16" s="25"/>
      <c r="H16" s="50">
        <v>113.4</v>
      </c>
    </row>
    <row r="17" spans="1:8" ht="30">
      <c r="A17" s="51">
        <v>7</v>
      </c>
      <c r="B17" s="33" t="s">
        <v>63</v>
      </c>
      <c r="C17" s="11" t="s">
        <v>24</v>
      </c>
      <c r="D17" s="11">
        <v>50</v>
      </c>
      <c r="E17" s="51">
        <v>16.91</v>
      </c>
      <c r="F17" s="50">
        <f t="shared" si="0"/>
        <v>845.5</v>
      </c>
      <c r="G17" s="25"/>
      <c r="H17" s="50">
        <v>80.72</v>
      </c>
    </row>
    <row r="18" spans="1:8" ht="30">
      <c r="A18" s="213">
        <v>8</v>
      </c>
      <c r="B18" s="84" t="s">
        <v>19</v>
      </c>
      <c r="C18" s="10"/>
      <c r="D18" s="10"/>
      <c r="E18" s="56"/>
      <c r="F18" s="56"/>
      <c r="G18" s="25"/>
      <c r="H18" s="1">
        <f>SUM(H12:H17)</f>
        <v>539.46</v>
      </c>
    </row>
    <row r="19" spans="1:7" ht="18">
      <c r="A19" s="213">
        <f>A18+1</f>
        <v>9</v>
      </c>
      <c r="B19" s="85" t="s">
        <v>12</v>
      </c>
      <c r="C19" s="21" t="s">
        <v>11</v>
      </c>
      <c r="D19" s="30">
        <v>432</v>
      </c>
      <c r="E19" s="56">
        <v>6.82</v>
      </c>
      <c r="F19" s="56">
        <f>D19*E19</f>
        <v>2946.2400000000002</v>
      </c>
      <c r="G19" s="25"/>
    </row>
    <row r="20" spans="1:7" ht="18">
      <c r="A20" s="213">
        <f>A19+1</f>
        <v>10</v>
      </c>
      <c r="B20" s="84" t="s">
        <v>60</v>
      </c>
      <c r="C20" s="21" t="s">
        <v>11</v>
      </c>
      <c r="D20" s="30">
        <v>27</v>
      </c>
      <c r="E20" s="56">
        <v>67.45</v>
      </c>
      <c r="F20" s="56">
        <f>D20*E20</f>
        <v>1821.15</v>
      </c>
      <c r="G20" s="25"/>
    </row>
    <row r="21" spans="1:7" ht="18">
      <c r="A21" s="214">
        <f>A20+1</f>
        <v>11</v>
      </c>
      <c r="B21" s="86" t="s">
        <v>61</v>
      </c>
      <c r="C21" s="23" t="s">
        <v>11</v>
      </c>
      <c r="D21" s="31">
        <v>81</v>
      </c>
      <c r="E21" s="42">
        <v>27.33</v>
      </c>
      <c r="F21" s="42">
        <f>D21*E21</f>
        <v>2213.73</v>
      </c>
      <c r="G21" s="25"/>
    </row>
    <row r="22" spans="1:8" ht="30">
      <c r="A22" s="38">
        <v>9</v>
      </c>
      <c r="B22" s="87" t="s">
        <v>14</v>
      </c>
      <c r="C22" s="23" t="s">
        <v>11</v>
      </c>
      <c r="D22" s="31">
        <f>D21+D29</f>
        <v>96</v>
      </c>
      <c r="E22" s="51">
        <v>4.25</v>
      </c>
      <c r="F22" s="51">
        <f>D22*E22</f>
        <v>408</v>
      </c>
      <c r="H22" s="14"/>
    </row>
    <row r="23" spans="1:6" ht="18">
      <c r="A23" s="38">
        <v>10</v>
      </c>
      <c r="B23" s="88" t="s">
        <v>17</v>
      </c>
      <c r="C23" s="23" t="s">
        <v>11</v>
      </c>
      <c r="D23" s="39">
        <v>96</v>
      </c>
      <c r="E23" s="51">
        <v>4.89</v>
      </c>
      <c r="F23" s="51">
        <f>D23*E23</f>
        <v>469.43999999999994</v>
      </c>
    </row>
    <row r="24" spans="1:8" ht="15">
      <c r="A24" s="56">
        <v>11</v>
      </c>
      <c r="B24" s="215" t="s">
        <v>40</v>
      </c>
      <c r="C24" s="222"/>
      <c r="D24" s="222"/>
      <c r="E24" s="224"/>
      <c r="F24" s="224"/>
      <c r="G24" s="25"/>
      <c r="H24" s="14"/>
    </row>
    <row r="25" spans="1:8" ht="15.75" customHeight="1">
      <c r="A25" s="56"/>
      <c r="B25" s="215"/>
      <c r="C25" s="223"/>
      <c r="D25" s="223"/>
      <c r="E25" s="225"/>
      <c r="F25" s="225"/>
      <c r="H25" s="14"/>
    </row>
    <row r="26" spans="1:8" ht="15">
      <c r="A26" s="56"/>
      <c r="B26" s="215"/>
      <c r="C26" s="223"/>
      <c r="D26" s="223"/>
      <c r="E26" s="225"/>
      <c r="F26" s="225"/>
      <c r="H26" s="14"/>
    </row>
    <row r="27" spans="1:6" ht="18">
      <c r="A27" s="56"/>
      <c r="B27" s="85" t="s">
        <v>28</v>
      </c>
      <c r="C27" s="21" t="s">
        <v>11</v>
      </c>
      <c r="D27" s="10">
        <v>58</v>
      </c>
      <c r="E27" s="56">
        <v>6.82</v>
      </c>
      <c r="F27" s="56">
        <f aca="true" t="shared" si="1" ref="F27:F45">D27*E27</f>
        <v>395.56</v>
      </c>
    </row>
    <row r="28" spans="1:6" ht="18">
      <c r="A28" s="56"/>
      <c r="B28" s="84" t="s">
        <v>60</v>
      </c>
      <c r="C28" s="21" t="s">
        <v>11</v>
      </c>
      <c r="D28" s="10">
        <v>5</v>
      </c>
      <c r="E28" s="56">
        <v>67.45</v>
      </c>
      <c r="F28" s="56">
        <f t="shared" si="1"/>
        <v>337.25</v>
      </c>
    </row>
    <row r="29" spans="1:6" ht="18">
      <c r="A29" s="42"/>
      <c r="B29" s="89" t="s">
        <v>62</v>
      </c>
      <c r="C29" s="21" t="s">
        <v>11</v>
      </c>
      <c r="D29" s="48">
        <v>15</v>
      </c>
      <c r="E29" s="42">
        <v>27.33</v>
      </c>
      <c r="F29" s="42">
        <f t="shared" si="1"/>
        <v>409.95</v>
      </c>
    </row>
    <row r="30" spans="1:6" ht="18">
      <c r="A30" s="42">
        <v>12</v>
      </c>
      <c r="B30" s="89" t="s">
        <v>64</v>
      </c>
      <c r="C30" s="22" t="s">
        <v>11</v>
      </c>
      <c r="D30" s="48">
        <v>636</v>
      </c>
      <c r="E30" s="51">
        <v>16.91</v>
      </c>
      <c r="F30" s="51">
        <f t="shared" si="1"/>
        <v>10754.76</v>
      </c>
    </row>
    <row r="31" spans="1:6" ht="18">
      <c r="A31" s="42">
        <v>13</v>
      </c>
      <c r="B31" s="12" t="s">
        <v>67</v>
      </c>
      <c r="C31" s="9" t="s">
        <v>10</v>
      </c>
      <c r="D31" s="51">
        <v>748</v>
      </c>
      <c r="E31" s="51">
        <v>12.58</v>
      </c>
      <c r="F31" s="51">
        <f t="shared" si="1"/>
        <v>9409.84</v>
      </c>
    </row>
    <row r="32" spans="1:6" ht="18">
      <c r="A32" s="42">
        <v>14</v>
      </c>
      <c r="B32" s="90" t="s">
        <v>66</v>
      </c>
      <c r="C32" s="22" t="s">
        <v>11</v>
      </c>
      <c r="D32" s="78">
        <v>17</v>
      </c>
      <c r="E32" s="51">
        <v>37.63</v>
      </c>
      <c r="F32" s="51">
        <f t="shared" si="1"/>
        <v>639.71</v>
      </c>
    </row>
    <row r="33" spans="1:6" ht="30">
      <c r="A33" s="42">
        <v>15</v>
      </c>
      <c r="B33" s="29" t="s">
        <v>65</v>
      </c>
      <c r="C33" s="22" t="s">
        <v>11</v>
      </c>
      <c r="D33" s="32">
        <v>415</v>
      </c>
      <c r="E33" s="51">
        <v>39.55</v>
      </c>
      <c r="F33" s="51">
        <f t="shared" si="1"/>
        <v>16413.25</v>
      </c>
    </row>
    <row r="34" spans="1:6" ht="15">
      <c r="A34" s="42">
        <v>16</v>
      </c>
      <c r="B34" s="29" t="s">
        <v>20</v>
      </c>
      <c r="C34" s="11" t="s">
        <v>4</v>
      </c>
      <c r="D34" s="11">
        <v>187</v>
      </c>
      <c r="E34" s="51">
        <v>34.78</v>
      </c>
      <c r="F34" s="51">
        <f t="shared" si="1"/>
        <v>6503.860000000001</v>
      </c>
    </row>
    <row r="35" spans="1:8" s="14" customFormat="1" ht="30">
      <c r="A35" s="42">
        <v>17</v>
      </c>
      <c r="B35" s="29" t="s">
        <v>35</v>
      </c>
      <c r="C35" s="79" t="s">
        <v>5</v>
      </c>
      <c r="D35" s="11">
        <v>3</v>
      </c>
      <c r="E35" s="51">
        <v>1265.87</v>
      </c>
      <c r="F35" s="51">
        <f t="shared" si="1"/>
        <v>3797.6099999999997</v>
      </c>
      <c r="H35" s="1"/>
    </row>
    <row r="36" spans="1:8" s="14" customFormat="1" ht="18">
      <c r="A36" s="42">
        <v>18</v>
      </c>
      <c r="B36" s="91" t="s">
        <v>16</v>
      </c>
      <c r="C36" s="9" t="s">
        <v>11</v>
      </c>
      <c r="D36" s="80">
        <v>1</v>
      </c>
      <c r="E36" s="63">
        <v>135.88</v>
      </c>
      <c r="F36" s="51">
        <f t="shared" si="1"/>
        <v>135.88</v>
      </c>
      <c r="H36" s="1"/>
    </row>
    <row r="37" spans="1:8" s="14" customFormat="1" ht="30">
      <c r="A37" s="42">
        <v>19</v>
      </c>
      <c r="B37" s="29" t="s">
        <v>33</v>
      </c>
      <c r="C37" s="11" t="s">
        <v>5</v>
      </c>
      <c r="D37" s="32">
        <v>5</v>
      </c>
      <c r="E37" s="51">
        <v>430</v>
      </c>
      <c r="F37" s="51">
        <f t="shared" si="1"/>
        <v>2150</v>
      </c>
      <c r="H37" s="1"/>
    </row>
    <row r="38" spans="1:8" s="14" customFormat="1" ht="15">
      <c r="A38" s="42">
        <v>20</v>
      </c>
      <c r="B38" s="92" t="s">
        <v>29</v>
      </c>
      <c r="C38" s="42" t="s">
        <v>5</v>
      </c>
      <c r="D38" s="51">
        <v>5</v>
      </c>
      <c r="E38" s="51">
        <v>209.46</v>
      </c>
      <c r="F38" s="51">
        <f t="shared" si="1"/>
        <v>1047.3</v>
      </c>
      <c r="H38" s="1"/>
    </row>
    <row r="39" spans="1:8" s="14" customFormat="1" ht="15">
      <c r="A39" s="42">
        <v>21</v>
      </c>
      <c r="B39" s="12" t="s">
        <v>6</v>
      </c>
      <c r="C39" s="11" t="s">
        <v>7</v>
      </c>
      <c r="D39" s="11">
        <v>15</v>
      </c>
      <c r="E39" s="51">
        <v>45.66</v>
      </c>
      <c r="F39" s="51">
        <f t="shared" si="1"/>
        <v>684.9</v>
      </c>
      <c r="H39" s="1"/>
    </row>
    <row r="40" spans="1:8" s="14" customFormat="1" ht="30">
      <c r="A40" s="42">
        <v>22</v>
      </c>
      <c r="B40" s="24" t="s">
        <v>111</v>
      </c>
      <c r="C40" s="9" t="s">
        <v>13</v>
      </c>
      <c r="D40" s="41">
        <v>45</v>
      </c>
      <c r="E40" s="51">
        <v>176.22</v>
      </c>
      <c r="F40" s="51">
        <f t="shared" si="1"/>
        <v>7929.9</v>
      </c>
      <c r="H40" s="1"/>
    </row>
    <row r="41" spans="1:8" s="14" customFormat="1" ht="15" customHeight="1">
      <c r="A41" s="42">
        <v>23</v>
      </c>
      <c r="B41" s="29" t="s">
        <v>112</v>
      </c>
      <c r="C41" s="22" t="s">
        <v>11</v>
      </c>
      <c r="D41" s="35">
        <v>185</v>
      </c>
      <c r="E41" s="51">
        <v>49.85</v>
      </c>
      <c r="F41" s="51">
        <f t="shared" si="1"/>
        <v>9222.25</v>
      </c>
      <c r="H41" s="1"/>
    </row>
    <row r="42" spans="1:6" ht="15">
      <c r="A42" s="42">
        <v>24</v>
      </c>
      <c r="B42" s="33" t="s">
        <v>9</v>
      </c>
      <c r="C42" s="8" t="s">
        <v>4</v>
      </c>
      <c r="D42" s="34">
        <v>434</v>
      </c>
      <c r="E42" s="51">
        <v>2.55</v>
      </c>
      <c r="F42" s="51">
        <f t="shared" si="1"/>
        <v>1106.6999999999998</v>
      </c>
    </row>
    <row r="43" spans="1:6" ht="15">
      <c r="A43" s="42">
        <v>25</v>
      </c>
      <c r="B43" s="43" t="s">
        <v>25</v>
      </c>
      <c r="C43" s="44" t="s">
        <v>4</v>
      </c>
      <c r="D43" s="45">
        <v>10</v>
      </c>
      <c r="E43" s="51">
        <v>35.21</v>
      </c>
      <c r="F43" s="51">
        <f t="shared" si="1"/>
        <v>352.1</v>
      </c>
    </row>
    <row r="44" spans="1:6" ht="18.75">
      <c r="A44" s="42">
        <v>26</v>
      </c>
      <c r="B44" s="46" t="s">
        <v>26</v>
      </c>
      <c r="C44" s="47" t="s">
        <v>27</v>
      </c>
      <c r="D44" s="94">
        <v>30</v>
      </c>
      <c r="E44" s="51">
        <v>43.88</v>
      </c>
      <c r="F44" s="51">
        <f t="shared" si="1"/>
        <v>1316.4</v>
      </c>
    </row>
    <row r="45" spans="1:6" ht="18" customHeight="1">
      <c r="A45" s="42">
        <v>27</v>
      </c>
      <c r="B45" s="93" t="s">
        <v>30</v>
      </c>
      <c r="C45" s="82" t="s">
        <v>4</v>
      </c>
      <c r="D45" s="83">
        <v>187</v>
      </c>
      <c r="E45" s="51">
        <v>3.52</v>
      </c>
      <c r="F45" s="51">
        <f t="shared" si="1"/>
        <v>658.24</v>
      </c>
    </row>
    <row r="46" ht="17.25" customHeight="1">
      <c r="D46" s="13"/>
    </row>
    <row r="47" spans="5:6" ht="15">
      <c r="E47" s="97" t="s">
        <v>76</v>
      </c>
      <c r="F47" s="98">
        <f>SUM(F11:F45)</f>
        <v>87009.57999999999</v>
      </c>
    </row>
    <row r="48" spans="4:6" ht="15">
      <c r="D48" s="221" t="s">
        <v>77</v>
      </c>
      <c r="E48" s="221"/>
      <c r="F48" s="98">
        <f>F47*0.2</f>
        <v>17401.915999999997</v>
      </c>
    </row>
    <row r="49" spans="5:6" ht="15">
      <c r="E49" s="97" t="s">
        <v>78</v>
      </c>
      <c r="F49" s="98">
        <f>SUM(F47:F48)</f>
        <v>104411.49599999998</v>
      </c>
    </row>
    <row r="50" spans="1:8" s="14" customFormat="1" ht="15">
      <c r="A50" s="1"/>
      <c r="B50" s="1"/>
      <c r="C50" s="1"/>
      <c r="D50" s="1"/>
      <c r="E50" s="1"/>
      <c r="F50" s="1"/>
      <c r="H50" s="1"/>
    </row>
    <row r="56" ht="15">
      <c r="C56" s="36"/>
    </row>
    <row r="57" spans="1:4" ht="15">
      <c r="A57" s="13"/>
      <c r="B57" s="20"/>
      <c r="C57" s="36"/>
      <c r="D57" s="18"/>
    </row>
    <row r="58" spans="2:4" ht="15">
      <c r="B58" s="18"/>
      <c r="C58" s="36"/>
      <c r="D58" s="18"/>
    </row>
  </sheetData>
  <sheetProtection/>
  <mergeCells count="10">
    <mergeCell ref="F24:F26"/>
    <mergeCell ref="E24:E26"/>
    <mergeCell ref="D48:E48"/>
    <mergeCell ref="A1:D2"/>
    <mergeCell ref="B24:B26"/>
    <mergeCell ref="A6:D6"/>
    <mergeCell ref="A7:D7"/>
    <mergeCell ref="A18:A21"/>
    <mergeCell ref="C24:C26"/>
    <mergeCell ref="D24:D26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1.8515625" style="1" bestFit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9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</row>
    <row r="2" spans="1:9" ht="18" customHeight="1">
      <c r="A2" s="228"/>
      <c r="B2" s="228"/>
      <c r="C2" s="228"/>
      <c r="D2" s="228"/>
      <c r="E2" s="2"/>
      <c r="F2" s="2"/>
      <c r="G2" s="2"/>
      <c r="H2" s="2"/>
      <c r="I2" s="2"/>
    </row>
    <row r="3" spans="1:9" ht="20.25" hidden="1">
      <c r="A3" s="16"/>
      <c r="B3" s="16"/>
      <c r="C3" s="16"/>
      <c r="D3" s="16"/>
      <c r="E3" s="2"/>
      <c r="F3" s="2"/>
      <c r="G3" s="2"/>
      <c r="H3" s="2"/>
      <c r="I3" s="2"/>
    </row>
    <row r="4" spans="1:9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</row>
    <row r="5" spans="1:9" ht="15">
      <c r="A5" s="15"/>
      <c r="B5" s="3"/>
      <c r="C5" s="3"/>
      <c r="D5" s="3"/>
      <c r="E5" s="3"/>
      <c r="F5" s="3"/>
      <c r="G5" s="3"/>
      <c r="H5" s="3"/>
      <c r="I5" s="3"/>
    </row>
    <row r="6" spans="1:9" ht="15">
      <c r="A6" s="216" t="s">
        <v>101</v>
      </c>
      <c r="B6" s="216"/>
      <c r="C6" s="216"/>
      <c r="D6" s="216"/>
      <c r="E6" s="3"/>
      <c r="F6" s="3"/>
      <c r="G6" s="3"/>
      <c r="H6" s="3"/>
      <c r="I6" s="3"/>
    </row>
    <row r="7" spans="1:9" ht="15.75" thickBot="1">
      <c r="A7" s="217" t="s">
        <v>102</v>
      </c>
      <c r="B7" s="217"/>
      <c r="C7" s="217"/>
      <c r="D7" s="217"/>
      <c r="E7" s="3"/>
      <c r="F7" s="3"/>
      <c r="G7" s="3"/>
      <c r="H7" s="3"/>
      <c r="I7" s="3"/>
    </row>
    <row r="8" spans="1:8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5"/>
    </row>
    <row r="10" spans="1:9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58">
        <v>6</v>
      </c>
      <c r="G10" s="25"/>
      <c r="H10" s="229" t="s">
        <v>59</v>
      </c>
      <c r="I10" s="231"/>
    </row>
    <row r="11" spans="1:9" ht="15.75" thickBot="1">
      <c r="A11" s="11">
        <v>1</v>
      </c>
      <c r="B11" s="28" t="s">
        <v>18</v>
      </c>
      <c r="C11" s="11" t="s">
        <v>4</v>
      </c>
      <c r="D11" s="32">
        <v>776</v>
      </c>
      <c r="E11" s="51">
        <v>3.92</v>
      </c>
      <c r="F11" s="102">
        <f aca="true" t="shared" si="0" ref="F11:F17">D11*E11</f>
        <v>3041.92</v>
      </c>
      <c r="G11" s="25"/>
      <c r="H11" s="67" t="s">
        <v>55</v>
      </c>
      <c r="I11" s="69" t="s">
        <v>57</v>
      </c>
    </row>
    <row r="12" spans="1:9" ht="15">
      <c r="A12" s="11">
        <v>2</v>
      </c>
      <c r="B12" s="28" t="s">
        <v>39</v>
      </c>
      <c r="C12" s="11" t="s">
        <v>4</v>
      </c>
      <c r="D12" s="32">
        <v>168</v>
      </c>
      <c r="E12" s="51">
        <v>3.92</v>
      </c>
      <c r="F12" s="102">
        <f t="shared" si="0"/>
        <v>658.56</v>
      </c>
      <c r="G12" s="25"/>
      <c r="H12" s="101">
        <v>108</v>
      </c>
      <c r="I12" s="96">
        <v>141.6</v>
      </c>
    </row>
    <row r="13" spans="1:9" ht="30">
      <c r="A13" s="11">
        <v>3</v>
      </c>
      <c r="B13" s="28" t="s">
        <v>31</v>
      </c>
      <c r="C13" s="11" t="s">
        <v>10</v>
      </c>
      <c r="D13" s="32">
        <v>892</v>
      </c>
      <c r="E13" s="51">
        <v>6.78</v>
      </c>
      <c r="F13" s="102">
        <f t="shared" si="0"/>
        <v>6047.76</v>
      </c>
      <c r="G13" s="25"/>
      <c r="H13" s="50">
        <v>76.87</v>
      </c>
      <c r="I13" s="51">
        <v>237.61</v>
      </c>
    </row>
    <row r="14" spans="1:9" ht="30">
      <c r="A14" s="11">
        <v>4</v>
      </c>
      <c r="B14" s="28" t="s">
        <v>32</v>
      </c>
      <c r="C14" s="11" t="s">
        <v>10</v>
      </c>
      <c r="D14" s="32">
        <v>101</v>
      </c>
      <c r="E14" s="51">
        <v>6.78</v>
      </c>
      <c r="F14" s="102">
        <f t="shared" si="0"/>
        <v>684.78</v>
      </c>
      <c r="G14" s="25"/>
      <c r="H14" s="50">
        <v>106.2</v>
      </c>
      <c r="I14" s="51">
        <v>141.6</v>
      </c>
    </row>
    <row r="15" spans="1:9" ht="15">
      <c r="A15" s="11">
        <v>5</v>
      </c>
      <c r="B15" s="28" t="s">
        <v>22</v>
      </c>
      <c r="C15" s="11" t="s">
        <v>4</v>
      </c>
      <c r="D15" s="32">
        <v>34</v>
      </c>
      <c r="E15" s="51">
        <v>4.88</v>
      </c>
      <c r="F15" s="102">
        <f t="shared" si="0"/>
        <v>165.92</v>
      </c>
      <c r="G15" s="25"/>
      <c r="H15" s="50">
        <v>75.59</v>
      </c>
      <c r="I15" s="51">
        <v>232.37</v>
      </c>
    </row>
    <row r="16" spans="1:9" ht="18">
      <c r="A16" s="11">
        <v>6</v>
      </c>
      <c r="B16" s="28" t="s">
        <v>23</v>
      </c>
      <c r="C16" s="11" t="s">
        <v>10</v>
      </c>
      <c r="D16" s="32">
        <v>102</v>
      </c>
      <c r="E16" s="51">
        <v>4.35</v>
      </c>
      <c r="F16" s="102">
        <f t="shared" si="0"/>
        <v>443.7</v>
      </c>
      <c r="G16" s="25"/>
      <c r="H16" s="50">
        <v>95.4</v>
      </c>
      <c r="I16" s="51"/>
    </row>
    <row r="17" spans="1:9" ht="30">
      <c r="A17" s="51">
        <v>7</v>
      </c>
      <c r="B17" s="33" t="s">
        <v>63</v>
      </c>
      <c r="C17" s="11" t="s">
        <v>24</v>
      </c>
      <c r="D17" s="11">
        <v>110</v>
      </c>
      <c r="E17" s="51">
        <v>16.91</v>
      </c>
      <c r="F17" s="102">
        <f t="shared" si="0"/>
        <v>1860.1</v>
      </c>
      <c r="G17" s="25"/>
      <c r="H17" s="50">
        <v>51.57</v>
      </c>
      <c r="I17" s="51"/>
    </row>
    <row r="18" spans="1:9" ht="30">
      <c r="A18" s="213">
        <v>8</v>
      </c>
      <c r="B18" s="84" t="s">
        <v>19</v>
      </c>
      <c r="C18" s="10"/>
      <c r="D18" s="10"/>
      <c r="E18" s="56"/>
      <c r="F18" s="66"/>
      <c r="G18" s="25"/>
      <c r="H18" s="51">
        <v>141.6</v>
      </c>
      <c r="I18" s="51"/>
    </row>
    <row r="19" spans="1:9" ht="18">
      <c r="A19" s="213">
        <f>A18+1</f>
        <v>9</v>
      </c>
      <c r="B19" s="85" t="s">
        <v>12</v>
      </c>
      <c r="C19" s="21" t="s">
        <v>11</v>
      </c>
      <c r="D19" s="30">
        <v>785</v>
      </c>
      <c r="E19" s="56">
        <v>6.82</v>
      </c>
      <c r="F19" s="66">
        <f>D19*E19</f>
        <v>5353.7</v>
      </c>
      <c r="G19" s="25"/>
      <c r="H19" s="51">
        <v>151.29</v>
      </c>
      <c r="I19" s="51"/>
    </row>
    <row r="20" spans="1:9" ht="18">
      <c r="A20" s="213">
        <f>A19+1</f>
        <v>10</v>
      </c>
      <c r="B20" s="84" t="s">
        <v>60</v>
      </c>
      <c r="C20" s="21" t="s">
        <v>11</v>
      </c>
      <c r="D20" s="30">
        <v>49</v>
      </c>
      <c r="E20" s="56">
        <v>67.45</v>
      </c>
      <c r="F20" s="66">
        <f>D20*E20</f>
        <v>3305.05</v>
      </c>
      <c r="G20" s="25"/>
      <c r="H20" s="51">
        <v>93.6</v>
      </c>
      <c r="I20" s="51"/>
    </row>
    <row r="21" spans="1:9" ht="18">
      <c r="A21" s="214">
        <f>A20+1</f>
        <v>11</v>
      </c>
      <c r="B21" s="86" t="s">
        <v>61</v>
      </c>
      <c r="C21" s="23" t="s">
        <v>11</v>
      </c>
      <c r="D21" s="31">
        <v>147</v>
      </c>
      <c r="E21" s="42">
        <v>27.33</v>
      </c>
      <c r="F21" s="65">
        <f>D21*E21</f>
        <v>4017.5099999999998</v>
      </c>
      <c r="G21" s="25"/>
      <c r="H21" s="51">
        <v>80.81</v>
      </c>
      <c r="I21" s="51"/>
    </row>
    <row r="22" spans="1:9" ht="30">
      <c r="A22" s="213">
        <v>9</v>
      </c>
      <c r="B22" s="84" t="s">
        <v>37</v>
      </c>
      <c r="C22" s="10"/>
      <c r="D22" s="10"/>
      <c r="E22" s="56"/>
      <c r="F22" s="66"/>
      <c r="G22" s="25"/>
      <c r="H22" s="1">
        <f>SUM(H12:H21)</f>
        <v>980.9300000000001</v>
      </c>
      <c r="I22" s="1">
        <f>SUM(I12:I21)</f>
        <v>753.1800000000001</v>
      </c>
    </row>
    <row r="23" spans="1:7" ht="18">
      <c r="A23" s="213">
        <f>A22+1</f>
        <v>10</v>
      </c>
      <c r="B23" s="85" t="s">
        <v>12</v>
      </c>
      <c r="C23" s="21" t="s">
        <v>11</v>
      </c>
      <c r="D23" s="30">
        <v>602</v>
      </c>
      <c r="E23" s="56">
        <v>6.82</v>
      </c>
      <c r="F23" s="66">
        <f>D23*E23</f>
        <v>4105.64</v>
      </c>
      <c r="G23" s="25"/>
    </row>
    <row r="24" spans="1:8" ht="18">
      <c r="A24" s="213">
        <f>A23+1</f>
        <v>11</v>
      </c>
      <c r="B24" s="84" t="s">
        <v>60</v>
      </c>
      <c r="C24" s="21" t="s">
        <v>11</v>
      </c>
      <c r="D24" s="30">
        <v>38</v>
      </c>
      <c r="E24" s="56">
        <v>67.45</v>
      </c>
      <c r="F24" s="66">
        <f>D24*E24</f>
        <v>2563.1</v>
      </c>
      <c r="H24" s="14"/>
    </row>
    <row r="25" spans="1:6" ht="18">
      <c r="A25" s="214">
        <f>A24+1</f>
        <v>12</v>
      </c>
      <c r="B25" s="86" t="s">
        <v>61</v>
      </c>
      <c r="C25" s="23" t="s">
        <v>11</v>
      </c>
      <c r="D25" s="31">
        <v>113</v>
      </c>
      <c r="E25" s="42">
        <v>27.33</v>
      </c>
      <c r="F25" s="65">
        <f>D25*E25</f>
        <v>3088.29</v>
      </c>
    </row>
    <row r="26" spans="1:6" ht="30">
      <c r="A26" s="38">
        <v>10</v>
      </c>
      <c r="B26" s="87" t="s">
        <v>14</v>
      </c>
      <c r="C26" s="23" t="s">
        <v>11</v>
      </c>
      <c r="D26" s="31">
        <f>D21+D25+D33</f>
        <v>303</v>
      </c>
      <c r="E26" s="51">
        <v>4.25</v>
      </c>
      <c r="F26" s="63">
        <f>D26*E26</f>
        <v>1287.75</v>
      </c>
    </row>
    <row r="27" spans="1:6" ht="18">
      <c r="A27" s="38">
        <v>11</v>
      </c>
      <c r="B27" s="88" t="s">
        <v>17</v>
      </c>
      <c r="C27" s="23" t="s">
        <v>11</v>
      </c>
      <c r="D27" s="39">
        <v>303</v>
      </c>
      <c r="E27" s="51">
        <v>4.89</v>
      </c>
      <c r="F27" s="63">
        <f>D27*E27</f>
        <v>1481.6699999999998</v>
      </c>
    </row>
    <row r="28" spans="1:6" ht="15">
      <c r="A28" s="56">
        <v>12</v>
      </c>
      <c r="B28" s="215" t="s">
        <v>40</v>
      </c>
      <c r="C28" s="222"/>
      <c r="D28" s="222"/>
      <c r="E28" s="224"/>
      <c r="F28" s="226"/>
    </row>
    <row r="29" spans="1:6" ht="15">
      <c r="A29" s="56"/>
      <c r="B29" s="215"/>
      <c r="C29" s="223"/>
      <c r="D29" s="223"/>
      <c r="E29" s="225"/>
      <c r="F29" s="227"/>
    </row>
    <row r="30" spans="1:6" ht="15">
      <c r="A30" s="56"/>
      <c r="B30" s="215"/>
      <c r="C30" s="223"/>
      <c r="D30" s="223"/>
      <c r="E30" s="225"/>
      <c r="F30" s="227"/>
    </row>
    <row r="31" spans="1:6" ht="18">
      <c r="A31" s="56"/>
      <c r="B31" s="85" t="s">
        <v>28</v>
      </c>
      <c r="C31" s="21" t="s">
        <v>11</v>
      </c>
      <c r="D31" s="10">
        <v>172</v>
      </c>
      <c r="E31" s="56">
        <v>6.82</v>
      </c>
      <c r="F31" s="66">
        <f aca="true" t="shared" si="1" ref="F31:F51">D31*E31</f>
        <v>1173.04</v>
      </c>
    </row>
    <row r="32" spans="1:6" ht="18">
      <c r="A32" s="56"/>
      <c r="B32" s="84" t="s">
        <v>60</v>
      </c>
      <c r="C32" s="21" t="s">
        <v>11</v>
      </c>
      <c r="D32" s="10">
        <v>14</v>
      </c>
      <c r="E32" s="56">
        <v>67.45</v>
      </c>
      <c r="F32" s="66">
        <f t="shared" si="1"/>
        <v>944.3000000000001</v>
      </c>
    </row>
    <row r="33" spans="1:9" ht="18">
      <c r="A33" s="42"/>
      <c r="B33" s="89" t="s">
        <v>62</v>
      </c>
      <c r="C33" s="21" t="s">
        <v>11</v>
      </c>
      <c r="D33" s="48">
        <v>43</v>
      </c>
      <c r="E33" s="42">
        <v>27.33</v>
      </c>
      <c r="F33" s="65">
        <f t="shared" si="1"/>
        <v>1175.1899999999998</v>
      </c>
      <c r="I33" s="14"/>
    </row>
    <row r="34" spans="1:9" ht="18">
      <c r="A34" s="42">
        <v>13</v>
      </c>
      <c r="B34" s="89" t="s">
        <v>64</v>
      </c>
      <c r="C34" s="22" t="s">
        <v>11</v>
      </c>
      <c r="D34" s="48">
        <v>2020</v>
      </c>
      <c r="E34" s="51">
        <v>16.91</v>
      </c>
      <c r="F34" s="63">
        <f t="shared" si="1"/>
        <v>34158.2</v>
      </c>
      <c r="I34" s="14"/>
    </row>
    <row r="35" spans="1:8" s="14" customFormat="1" ht="18">
      <c r="A35" s="42">
        <v>14</v>
      </c>
      <c r="B35" s="12" t="s">
        <v>67</v>
      </c>
      <c r="C35" s="9" t="s">
        <v>10</v>
      </c>
      <c r="D35" s="51">
        <v>1552</v>
      </c>
      <c r="E35" s="51">
        <v>12.58</v>
      </c>
      <c r="F35" s="63">
        <f t="shared" si="1"/>
        <v>19524.16</v>
      </c>
      <c r="H35" s="1"/>
    </row>
    <row r="36" spans="1:8" s="14" customFormat="1" ht="18">
      <c r="A36" s="42">
        <v>15</v>
      </c>
      <c r="B36" s="90" t="s">
        <v>66</v>
      </c>
      <c r="C36" s="22" t="s">
        <v>11</v>
      </c>
      <c r="D36" s="78">
        <v>42</v>
      </c>
      <c r="E36" s="51">
        <v>37.63</v>
      </c>
      <c r="F36" s="63">
        <f t="shared" si="1"/>
        <v>1580.46</v>
      </c>
      <c r="H36" s="1"/>
    </row>
    <row r="37" spans="1:8" s="14" customFormat="1" ht="30">
      <c r="A37" s="42">
        <v>16</v>
      </c>
      <c r="B37" s="29" t="s">
        <v>65</v>
      </c>
      <c r="C37" s="22" t="s">
        <v>11</v>
      </c>
      <c r="D37" s="32">
        <v>1308</v>
      </c>
      <c r="E37" s="51">
        <v>39.55</v>
      </c>
      <c r="F37" s="63">
        <f t="shared" si="1"/>
        <v>51731.399999999994</v>
      </c>
      <c r="H37" s="1"/>
    </row>
    <row r="38" spans="1:8" s="14" customFormat="1" ht="15">
      <c r="A38" s="42">
        <v>17</v>
      </c>
      <c r="B38" s="29" t="s">
        <v>20</v>
      </c>
      <c r="C38" s="11" t="s">
        <v>4</v>
      </c>
      <c r="D38" s="11">
        <v>172</v>
      </c>
      <c r="E38" s="51">
        <v>34.78</v>
      </c>
      <c r="F38" s="63">
        <f t="shared" si="1"/>
        <v>5982.16</v>
      </c>
      <c r="H38" s="1"/>
    </row>
    <row r="39" spans="1:10" s="14" customFormat="1" ht="15">
      <c r="A39" s="42">
        <v>18</v>
      </c>
      <c r="B39" s="29" t="s">
        <v>15</v>
      </c>
      <c r="C39" s="11" t="s">
        <v>4</v>
      </c>
      <c r="D39" s="11">
        <v>216</v>
      </c>
      <c r="E39" s="51">
        <v>57.88</v>
      </c>
      <c r="F39" s="63">
        <f t="shared" si="1"/>
        <v>12502.08</v>
      </c>
      <c r="H39" s="1"/>
      <c r="I39" s="1"/>
      <c r="J39" s="1"/>
    </row>
    <row r="40" spans="1:8" s="14" customFormat="1" ht="30">
      <c r="A40" s="42">
        <v>19</v>
      </c>
      <c r="B40" s="29" t="s">
        <v>35</v>
      </c>
      <c r="C40" s="79" t="s">
        <v>5</v>
      </c>
      <c r="D40" s="11">
        <v>4</v>
      </c>
      <c r="E40" s="51">
        <v>1265.87</v>
      </c>
      <c r="F40" s="63">
        <f t="shared" si="1"/>
        <v>5063.48</v>
      </c>
      <c r="H40" s="1"/>
    </row>
    <row r="41" spans="1:10" s="14" customFormat="1" ht="30">
      <c r="A41" s="42">
        <v>20</v>
      </c>
      <c r="B41" s="29" t="s">
        <v>36</v>
      </c>
      <c r="C41" s="79" t="s">
        <v>5</v>
      </c>
      <c r="D41" s="11">
        <v>3</v>
      </c>
      <c r="E41" s="51">
        <v>1575.32</v>
      </c>
      <c r="F41" s="63">
        <f t="shared" si="1"/>
        <v>4725.96</v>
      </c>
      <c r="H41" s="1"/>
      <c r="I41" s="1"/>
      <c r="J41" s="1"/>
    </row>
    <row r="42" spans="1:8" s="14" customFormat="1" ht="18">
      <c r="A42" s="42">
        <v>21</v>
      </c>
      <c r="B42" s="91" t="s">
        <v>16</v>
      </c>
      <c r="C42" s="9" t="s">
        <v>11</v>
      </c>
      <c r="D42" s="80">
        <v>2</v>
      </c>
      <c r="E42" s="63">
        <v>135.88</v>
      </c>
      <c r="F42" s="63">
        <f t="shared" si="1"/>
        <v>271.76</v>
      </c>
      <c r="H42" s="1"/>
    </row>
    <row r="43" spans="1:8" s="14" customFormat="1" ht="30">
      <c r="A43" s="42">
        <v>22</v>
      </c>
      <c r="B43" s="29" t="s">
        <v>33</v>
      </c>
      <c r="C43" s="11" t="s">
        <v>5</v>
      </c>
      <c r="D43" s="32">
        <v>11</v>
      </c>
      <c r="E43" s="51">
        <v>430</v>
      </c>
      <c r="F43" s="63">
        <f t="shared" si="1"/>
        <v>4730</v>
      </c>
      <c r="H43" s="1"/>
    </row>
    <row r="44" spans="1:9" s="14" customFormat="1" ht="15">
      <c r="A44" s="42">
        <v>23</v>
      </c>
      <c r="B44" s="92" t="s">
        <v>29</v>
      </c>
      <c r="C44" s="42" t="s">
        <v>5</v>
      </c>
      <c r="D44" s="51">
        <v>17</v>
      </c>
      <c r="E44" s="51">
        <v>209.46</v>
      </c>
      <c r="F44" s="63">
        <f t="shared" si="1"/>
        <v>3560.82</v>
      </c>
      <c r="H44" s="1"/>
      <c r="I44" s="1"/>
    </row>
    <row r="45" spans="1:9" s="14" customFormat="1" ht="15" customHeight="1">
      <c r="A45" s="42">
        <v>24</v>
      </c>
      <c r="B45" s="12" t="s">
        <v>6</v>
      </c>
      <c r="C45" s="11" t="s">
        <v>7</v>
      </c>
      <c r="D45" s="11">
        <v>32</v>
      </c>
      <c r="E45" s="51">
        <v>45.66</v>
      </c>
      <c r="F45" s="63">
        <f t="shared" si="1"/>
        <v>1461.12</v>
      </c>
      <c r="H45" s="1"/>
      <c r="I45" s="1"/>
    </row>
    <row r="46" spans="1:6" ht="30">
      <c r="A46" s="42">
        <v>25</v>
      </c>
      <c r="B46" s="24" t="s">
        <v>111</v>
      </c>
      <c r="C46" s="9" t="s">
        <v>13</v>
      </c>
      <c r="D46" s="41">
        <v>95</v>
      </c>
      <c r="E46" s="51">
        <v>176.22</v>
      </c>
      <c r="F46" s="63">
        <f t="shared" si="1"/>
        <v>16740.9</v>
      </c>
    </row>
    <row r="47" spans="1:6" ht="18" customHeight="1">
      <c r="A47" s="42">
        <v>26</v>
      </c>
      <c r="B47" s="29" t="s">
        <v>112</v>
      </c>
      <c r="C47" s="22" t="s">
        <v>11</v>
      </c>
      <c r="D47" s="35">
        <v>384</v>
      </c>
      <c r="E47" s="51">
        <v>49.85</v>
      </c>
      <c r="F47" s="63">
        <f t="shared" si="1"/>
        <v>19142.4</v>
      </c>
    </row>
    <row r="48" spans="1:6" ht="17.25" customHeight="1">
      <c r="A48" s="51">
        <v>27</v>
      </c>
      <c r="B48" s="33" t="s">
        <v>9</v>
      </c>
      <c r="C48" s="8" t="s">
        <v>4</v>
      </c>
      <c r="D48" s="34">
        <v>944</v>
      </c>
      <c r="E48" s="51">
        <v>2.55</v>
      </c>
      <c r="F48" s="63">
        <f t="shared" si="1"/>
        <v>2407.2</v>
      </c>
    </row>
    <row r="49" spans="1:6" ht="15">
      <c r="A49" s="51">
        <v>28</v>
      </c>
      <c r="B49" s="46" t="s">
        <v>25</v>
      </c>
      <c r="C49" s="106" t="s">
        <v>4</v>
      </c>
      <c r="D49" s="94">
        <v>34</v>
      </c>
      <c r="E49" s="51">
        <v>35.21</v>
      </c>
      <c r="F49" s="63">
        <f t="shared" si="1"/>
        <v>1197.14</v>
      </c>
    </row>
    <row r="50" spans="1:9" ht="18.75">
      <c r="A50" s="42">
        <v>29</v>
      </c>
      <c r="B50" s="46" t="s">
        <v>26</v>
      </c>
      <c r="C50" s="47" t="s">
        <v>27</v>
      </c>
      <c r="D50" s="94">
        <v>102</v>
      </c>
      <c r="E50" s="51">
        <v>43.88</v>
      </c>
      <c r="F50" s="63">
        <f t="shared" si="1"/>
        <v>4475.76</v>
      </c>
      <c r="I50" s="14"/>
    </row>
    <row r="51" spans="1:6" ht="15">
      <c r="A51" s="42">
        <v>30</v>
      </c>
      <c r="B51" s="93" t="s">
        <v>30</v>
      </c>
      <c r="C51" s="82" t="s">
        <v>4</v>
      </c>
      <c r="D51" s="83">
        <v>388</v>
      </c>
      <c r="E51" s="51">
        <v>3.52</v>
      </c>
      <c r="F51" s="63">
        <f t="shared" si="1"/>
        <v>1365.76</v>
      </c>
    </row>
    <row r="52" spans="1:9" s="14" customFormat="1" ht="15">
      <c r="A52" s="1"/>
      <c r="B52" s="1"/>
      <c r="C52" s="1"/>
      <c r="D52" s="13"/>
      <c r="E52" s="1"/>
      <c r="F52" s="105"/>
      <c r="H52" s="1"/>
      <c r="I52" s="1"/>
    </row>
    <row r="53" spans="5:6" ht="15">
      <c r="E53" s="97" t="s">
        <v>76</v>
      </c>
      <c r="F53" s="98">
        <f>SUM(F11:F51)</f>
        <v>232018.74000000005</v>
      </c>
    </row>
    <row r="54" spans="4:6" ht="15">
      <c r="D54" s="221" t="s">
        <v>77</v>
      </c>
      <c r="E54" s="221"/>
      <c r="F54" s="98">
        <f>F53*0.2</f>
        <v>46403.748000000014</v>
      </c>
    </row>
    <row r="55" spans="5:6" ht="15">
      <c r="E55" s="97" t="s">
        <v>78</v>
      </c>
      <c r="F55" s="98">
        <f>SUM(F53:F54)</f>
        <v>278422.48800000007</v>
      </c>
    </row>
    <row r="62" ht="15">
      <c r="C62" s="36"/>
    </row>
    <row r="63" spans="1:4" ht="15">
      <c r="A63" s="13"/>
      <c r="B63" s="20"/>
      <c r="C63" s="36"/>
      <c r="D63" s="18"/>
    </row>
    <row r="64" spans="2:4" ht="15">
      <c r="B64" s="18"/>
      <c r="C64" s="36"/>
      <c r="D64" s="18"/>
    </row>
  </sheetData>
  <sheetProtection/>
  <mergeCells count="12">
    <mergeCell ref="A1:D2"/>
    <mergeCell ref="B28:B30"/>
    <mergeCell ref="A6:D6"/>
    <mergeCell ref="A7:D7"/>
    <mergeCell ref="A18:A21"/>
    <mergeCell ref="C28:C30"/>
    <mergeCell ref="D28:D30"/>
    <mergeCell ref="A22:A25"/>
    <mergeCell ref="F28:F30"/>
    <mergeCell ref="E28:E30"/>
    <mergeCell ref="D54:E54"/>
    <mergeCell ref="H10:I10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1.8515625" style="1" bestFit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8" ht="12.75" customHeight="1">
      <c r="A1" s="228" t="s">
        <v>115</v>
      </c>
      <c r="B1" s="228"/>
      <c r="C1" s="228"/>
      <c r="D1" s="228"/>
      <c r="E1" s="17"/>
      <c r="F1" s="3"/>
      <c r="G1" s="3"/>
      <c r="H1" s="3"/>
    </row>
    <row r="2" spans="1:8" ht="18" customHeight="1">
      <c r="A2" s="228"/>
      <c r="B2" s="228"/>
      <c r="C2" s="228"/>
      <c r="D2" s="228"/>
      <c r="E2" s="2"/>
      <c r="F2" s="2"/>
      <c r="G2" s="2"/>
      <c r="H2" s="2"/>
    </row>
    <row r="3" spans="1:8" ht="20.25" hidden="1">
      <c r="A3" s="16"/>
      <c r="B3" s="16"/>
      <c r="C3" s="16"/>
      <c r="D3" s="16"/>
      <c r="E3" s="2"/>
      <c r="F3" s="2"/>
      <c r="G3" s="2"/>
      <c r="H3" s="2"/>
    </row>
    <row r="4" spans="1:8" ht="15.75" customHeight="1">
      <c r="A4" s="40" t="s">
        <v>47</v>
      </c>
      <c r="B4" s="3"/>
      <c r="C4" s="3"/>
      <c r="D4" s="3"/>
      <c r="E4" s="3"/>
      <c r="F4" s="3"/>
      <c r="G4" s="3"/>
      <c r="H4" s="3"/>
    </row>
    <row r="5" spans="1:8" ht="15">
      <c r="A5" s="15"/>
      <c r="B5" s="3"/>
      <c r="C5" s="3"/>
      <c r="D5" s="3"/>
      <c r="E5" s="3"/>
      <c r="F5" s="3"/>
      <c r="G5" s="3"/>
      <c r="H5" s="3"/>
    </row>
    <row r="6" spans="1:8" ht="15">
      <c r="A6" s="216" t="s">
        <v>103</v>
      </c>
      <c r="B6" s="216"/>
      <c r="C6" s="216"/>
      <c r="D6" s="216"/>
      <c r="E6" s="3"/>
      <c r="F6" s="3"/>
      <c r="G6" s="3"/>
      <c r="H6" s="3"/>
    </row>
    <row r="7" spans="1:8" ht="15.75" thickBot="1">
      <c r="A7" s="217" t="s">
        <v>104</v>
      </c>
      <c r="B7" s="217"/>
      <c r="C7" s="217"/>
      <c r="D7" s="217"/>
      <c r="E7" s="3"/>
      <c r="F7" s="3"/>
      <c r="G7" s="3"/>
      <c r="H7" s="3"/>
    </row>
    <row r="8" spans="1:8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5"/>
    </row>
    <row r="10" spans="1:8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58">
        <v>6</v>
      </c>
      <c r="G10" s="25"/>
      <c r="H10" s="77" t="s">
        <v>59</v>
      </c>
    </row>
    <row r="11" spans="1:8" ht="15.75" thickBot="1">
      <c r="A11" s="11">
        <v>1</v>
      </c>
      <c r="B11" s="28" t="s">
        <v>18</v>
      </c>
      <c r="C11" s="11" t="s">
        <v>4</v>
      </c>
      <c r="D11" s="32">
        <v>488</v>
      </c>
      <c r="E11" s="51">
        <v>3.92</v>
      </c>
      <c r="F11" s="102">
        <f aca="true" t="shared" si="0" ref="F11:F17">D11*E11</f>
        <v>1912.96</v>
      </c>
      <c r="G11" s="25"/>
      <c r="H11" s="67" t="s">
        <v>55</v>
      </c>
    </row>
    <row r="12" spans="1:8" ht="15">
      <c r="A12" s="11">
        <v>2</v>
      </c>
      <c r="B12" s="28" t="s">
        <v>39</v>
      </c>
      <c r="C12" s="11" t="s">
        <v>4</v>
      </c>
      <c r="D12" s="32">
        <v>60</v>
      </c>
      <c r="E12" s="51">
        <v>3.92</v>
      </c>
      <c r="F12" s="102">
        <f t="shared" si="0"/>
        <v>235.2</v>
      </c>
      <c r="G12" s="25"/>
      <c r="H12" s="101">
        <v>99</v>
      </c>
    </row>
    <row r="13" spans="1:8" ht="30">
      <c r="A13" s="11">
        <v>3</v>
      </c>
      <c r="B13" s="28" t="s">
        <v>31</v>
      </c>
      <c r="C13" s="11" t="s">
        <v>10</v>
      </c>
      <c r="D13" s="32">
        <v>561</v>
      </c>
      <c r="E13" s="51">
        <v>6.78</v>
      </c>
      <c r="F13" s="102">
        <f t="shared" si="0"/>
        <v>3803.58</v>
      </c>
      <c r="G13" s="25"/>
      <c r="H13" s="50">
        <v>64.24</v>
      </c>
    </row>
    <row r="14" spans="1:8" ht="30">
      <c r="A14" s="11">
        <v>4</v>
      </c>
      <c r="B14" s="28" t="s">
        <v>32</v>
      </c>
      <c r="C14" s="11" t="s">
        <v>10</v>
      </c>
      <c r="D14" s="32">
        <v>36</v>
      </c>
      <c r="E14" s="51">
        <v>6.78</v>
      </c>
      <c r="F14" s="102">
        <f t="shared" si="0"/>
        <v>244.08</v>
      </c>
      <c r="G14" s="25"/>
      <c r="H14" s="50">
        <v>99</v>
      </c>
    </row>
    <row r="15" spans="1:8" ht="15">
      <c r="A15" s="11">
        <v>5</v>
      </c>
      <c r="B15" s="28" t="s">
        <v>22</v>
      </c>
      <c r="C15" s="11" t="s">
        <v>4</v>
      </c>
      <c r="D15" s="32">
        <v>12</v>
      </c>
      <c r="E15" s="51">
        <v>4.88</v>
      </c>
      <c r="F15" s="102">
        <f t="shared" si="0"/>
        <v>58.56</v>
      </c>
      <c r="G15" s="25"/>
      <c r="H15" s="50">
        <v>83</v>
      </c>
    </row>
    <row r="16" spans="1:8" ht="18">
      <c r="A16" s="11">
        <v>6</v>
      </c>
      <c r="B16" s="28" t="s">
        <v>23</v>
      </c>
      <c r="C16" s="11" t="s">
        <v>10</v>
      </c>
      <c r="D16" s="32">
        <v>36</v>
      </c>
      <c r="E16" s="51">
        <v>4.35</v>
      </c>
      <c r="F16" s="102">
        <f t="shared" si="0"/>
        <v>156.6</v>
      </c>
      <c r="G16" s="25"/>
      <c r="H16" s="50">
        <v>18</v>
      </c>
    </row>
    <row r="17" spans="1:8" ht="30">
      <c r="A17" s="51">
        <v>7</v>
      </c>
      <c r="B17" s="33" t="s">
        <v>63</v>
      </c>
      <c r="C17" s="11" t="s">
        <v>24</v>
      </c>
      <c r="D17" s="11">
        <v>63</v>
      </c>
      <c r="E17" s="51">
        <v>16.91</v>
      </c>
      <c r="F17" s="102">
        <f t="shared" si="0"/>
        <v>1065.33</v>
      </c>
      <c r="G17" s="25"/>
      <c r="H17" s="50">
        <v>10.88</v>
      </c>
    </row>
    <row r="18" spans="1:8" ht="30">
      <c r="A18" s="213">
        <v>8</v>
      </c>
      <c r="B18" s="84" t="s">
        <v>19</v>
      </c>
      <c r="C18" s="10"/>
      <c r="D18" s="10"/>
      <c r="E18" s="56"/>
      <c r="F18" s="66"/>
      <c r="G18" s="25"/>
      <c r="H18" s="51">
        <v>111.6</v>
      </c>
    </row>
    <row r="19" spans="1:8" ht="18">
      <c r="A19" s="213">
        <f>A18+1</f>
        <v>9</v>
      </c>
      <c r="B19" s="85" t="s">
        <v>12</v>
      </c>
      <c r="C19" s="21" t="s">
        <v>11</v>
      </c>
      <c r="D19" s="30">
        <v>608</v>
      </c>
      <c r="E19" s="56">
        <v>6.82</v>
      </c>
      <c r="F19" s="66">
        <f>D19*E19</f>
        <v>4146.56</v>
      </c>
      <c r="G19" s="25"/>
      <c r="H19" s="51">
        <v>84.7</v>
      </c>
    </row>
    <row r="20" spans="1:8" ht="18">
      <c r="A20" s="213">
        <f>A19+1</f>
        <v>10</v>
      </c>
      <c r="B20" s="84" t="s">
        <v>60</v>
      </c>
      <c r="C20" s="21" t="s">
        <v>11</v>
      </c>
      <c r="D20" s="30">
        <v>38</v>
      </c>
      <c r="E20" s="56">
        <v>67.45</v>
      </c>
      <c r="F20" s="66">
        <f>D20*E20</f>
        <v>2563.1</v>
      </c>
      <c r="G20" s="25"/>
      <c r="H20" s="51">
        <v>111.6</v>
      </c>
    </row>
    <row r="21" spans="1:8" ht="18">
      <c r="A21" s="214">
        <f>A20+1</f>
        <v>11</v>
      </c>
      <c r="B21" s="86" t="s">
        <v>61</v>
      </c>
      <c r="C21" s="23" t="s">
        <v>11</v>
      </c>
      <c r="D21" s="31">
        <v>114</v>
      </c>
      <c r="E21" s="42">
        <v>27.33</v>
      </c>
      <c r="F21" s="65">
        <f>D21*E21</f>
        <v>3115.62</v>
      </c>
      <c r="G21" s="25"/>
      <c r="H21" s="51">
        <v>78.14</v>
      </c>
    </row>
    <row r="22" spans="1:8" ht="30">
      <c r="A22" s="38">
        <v>9</v>
      </c>
      <c r="B22" s="87" t="s">
        <v>14</v>
      </c>
      <c r="C22" s="23" t="s">
        <v>11</v>
      </c>
      <c r="D22" s="31">
        <f>D21+D29</f>
        <v>150</v>
      </c>
      <c r="E22" s="51">
        <v>4.25</v>
      </c>
      <c r="F22" s="63">
        <f>D22*E22</f>
        <v>637.5</v>
      </c>
      <c r="G22" s="25"/>
      <c r="H22" s="1">
        <f>SUM(H12:H21)</f>
        <v>760.1600000000001</v>
      </c>
    </row>
    <row r="23" spans="1:7" ht="18">
      <c r="A23" s="38">
        <v>10</v>
      </c>
      <c r="B23" s="88" t="s">
        <v>17</v>
      </c>
      <c r="C23" s="23" t="s">
        <v>11</v>
      </c>
      <c r="D23" s="39">
        <v>150</v>
      </c>
      <c r="E23" s="51">
        <v>4.89</v>
      </c>
      <c r="F23" s="63">
        <f>D23*E23</f>
        <v>733.5</v>
      </c>
      <c r="G23" s="25"/>
    </row>
    <row r="24" spans="1:8" ht="15">
      <c r="A24" s="56">
        <v>11</v>
      </c>
      <c r="B24" s="215" t="s">
        <v>40</v>
      </c>
      <c r="C24" s="222"/>
      <c r="D24" s="222"/>
      <c r="E24" s="224"/>
      <c r="F24" s="226"/>
      <c r="H24" s="14"/>
    </row>
    <row r="25" spans="1:6" ht="15">
      <c r="A25" s="56"/>
      <c r="B25" s="215"/>
      <c r="C25" s="223"/>
      <c r="D25" s="223"/>
      <c r="E25" s="225"/>
      <c r="F25" s="227"/>
    </row>
    <row r="26" spans="1:6" ht="15">
      <c r="A26" s="56"/>
      <c r="B26" s="215"/>
      <c r="C26" s="223"/>
      <c r="D26" s="223"/>
      <c r="E26" s="225"/>
      <c r="F26" s="227"/>
    </row>
    <row r="27" spans="1:6" ht="18">
      <c r="A27" s="56"/>
      <c r="B27" s="85" t="s">
        <v>28</v>
      </c>
      <c r="C27" s="21" t="s">
        <v>11</v>
      </c>
      <c r="D27" s="10">
        <v>61</v>
      </c>
      <c r="E27" s="56">
        <v>6.82</v>
      </c>
      <c r="F27" s="66">
        <f aca="true" t="shared" si="1" ref="F27:F45">D27*E27</f>
        <v>416.02000000000004</v>
      </c>
    </row>
    <row r="28" spans="1:6" ht="18">
      <c r="A28" s="56"/>
      <c r="B28" s="84" t="s">
        <v>60</v>
      </c>
      <c r="C28" s="21" t="s">
        <v>11</v>
      </c>
      <c r="D28" s="10">
        <v>5</v>
      </c>
      <c r="E28" s="56">
        <v>67.45</v>
      </c>
      <c r="F28" s="66">
        <f t="shared" si="1"/>
        <v>337.25</v>
      </c>
    </row>
    <row r="29" spans="1:6" ht="18">
      <c r="A29" s="42"/>
      <c r="B29" s="89" t="s">
        <v>62</v>
      </c>
      <c r="C29" s="21" t="s">
        <v>11</v>
      </c>
      <c r="D29" s="48">
        <v>36</v>
      </c>
      <c r="E29" s="42">
        <v>27.33</v>
      </c>
      <c r="F29" s="65">
        <f t="shared" si="1"/>
        <v>983.8799999999999</v>
      </c>
    </row>
    <row r="30" spans="1:6" ht="18">
      <c r="A30" s="42">
        <v>12</v>
      </c>
      <c r="B30" s="89" t="s">
        <v>64</v>
      </c>
      <c r="C30" s="22" t="s">
        <v>11</v>
      </c>
      <c r="D30" s="48">
        <v>861</v>
      </c>
      <c r="E30" s="51">
        <v>16.91</v>
      </c>
      <c r="F30" s="63">
        <f t="shared" si="1"/>
        <v>14559.51</v>
      </c>
    </row>
    <row r="31" spans="1:6" ht="18">
      <c r="A31" s="42">
        <v>13</v>
      </c>
      <c r="B31" s="12" t="s">
        <v>67</v>
      </c>
      <c r="C31" s="9" t="s">
        <v>10</v>
      </c>
      <c r="D31" s="51">
        <v>976</v>
      </c>
      <c r="E31" s="51">
        <v>12.58</v>
      </c>
      <c r="F31" s="63">
        <f t="shared" si="1"/>
        <v>12278.08</v>
      </c>
    </row>
    <row r="32" spans="1:6" ht="18">
      <c r="A32" s="42">
        <v>14</v>
      </c>
      <c r="B32" s="90" t="s">
        <v>66</v>
      </c>
      <c r="C32" s="22" t="s">
        <v>11</v>
      </c>
      <c r="D32" s="78">
        <v>22</v>
      </c>
      <c r="E32" s="51">
        <v>37.63</v>
      </c>
      <c r="F32" s="63">
        <f t="shared" si="1"/>
        <v>827.86</v>
      </c>
    </row>
    <row r="33" spans="1:6" ht="30">
      <c r="A33" s="42">
        <v>15</v>
      </c>
      <c r="B33" s="29" t="s">
        <v>65</v>
      </c>
      <c r="C33" s="22" t="s">
        <v>11</v>
      </c>
      <c r="D33" s="32">
        <v>598</v>
      </c>
      <c r="E33" s="51">
        <v>39.55</v>
      </c>
      <c r="F33" s="63">
        <f t="shared" si="1"/>
        <v>23650.899999999998</v>
      </c>
    </row>
    <row r="34" spans="1:6" ht="15">
      <c r="A34" s="42">
        <v>16</v>
      </c>
      <c r="B34" s="29" t="s">
        <v>20</v>
      </c>
      <c r="C34" s="11" t="s">
        <v>4</v>
      </c>
      <c r="D34" s="11">
        <v>244</v>
      </c>
      <c r="E34" s="51">
        <v>34.78</v>
      </c>
      <c r="F34" s="63">
        <f t="shared" si="1"/>
        <v>8486.32</v>
      </c>
    </row>
    <row r="35" spans="1:8" s="14" customFormat="1" ht="30">
      <c r="A35" s="42">
        <v>17</v>
      </c>
      <c r="B35" s="29" t="s">
        <v>35</v>
      </c>
      <c r="C35" s="79" t="s">
        <v>5</v>
      </c>
      <c r="D35" s="11">
        <v>5</v>
      </c>
      <c r="E35" s="51">
        <v>1265.87</v>
      </c>
      <c r="F35" s="63">
        <f t="shared" si="1"/>
        <v>6329.349999999999</v>
      </c>
      <c r="H35" s="1"/>
    </row>
    <row r="36" spans="1:8" s="14" customFormat="1" ht="18">
      <c r="A36" s="42">
        <v>18</v>
      </c>
      <c r="B36" s="91" t="s">
        <v>16</v>
      </c>
      <c r="C36" s="9" t="s">
        <v>11</v>
      </c>
      <c r="D36" s="80">
        <v>2</v>
      </c>
      <c r="E36" s="63">
        <v>135.88</v>
      </c>
      <c r="F36" s="63">
        <f t="shared" si="1"/>
        <v>271.76</v>
      </c>
      <c r="H36" s="1"/>
    </row>
    <row r="37" spans="1:9" s="14" customFormat="1" ht="30">
      <c r="A37" s="42">
        <v>19</v>
      </c>
      <c r="B37" s="29" t="s">
        <v>33</v>
      </c>
      <c r="C37" s="11" t="s">
        <v>5</v>
      </c>
      <c r="D37" s="32">
        <v>4</v>
      </c>
      <c r="E37" s="51">
        <v>430</v>
      </c>
      <c r="F37" s="63">
        <f t="shared" si="1"/>
        <v>1720</v>
      </c>
      <c r="H37" s="1"/>
      <c r="I37" s="1"/>
    </row>
    <row r="38" spans="1:8" s="14" customFormat="1" ht="15">
      <c r="A38" s="42">
        <v>20</v>
      </c>
      <c r="B38" s="92" t="s">
        <v>29</v>
      </c>
      <c r="C38" s="42" t="s">
        <v>5</v>
      </c>
      <c r="D38" s="51">
        <v>6</v>
      </c>
      <c r="E38" s="51">
        <v>209.46</v>
      </c>
      <c r="F38" s="63">
        <f t="shared" si="1"/>
        <v>1256.76</v>
      </c>
      <c r="H38" s="1"/>
    </row>
    <row r="39" spans="1:9" s="14" customFormat="1" ht="15">
      <c r="A39" s="42">
        <v>21</v>
      </c>
      <c r="B39" s="12" t="s">
        <v>6</v>
      </c>
      <c r="C39" s="11" t="s">
        <v>7</v>
      </c>
      <c r="D39" s="11">
        <v>25</v>
      </c>
      <c r="E39" s="51">
        <v>45.66</v>
      </c>
      <c r="F39" s="63">
        <f t="shared" si="1"/>
        <v>1141.5</v>
      </c>
      <c r="H39" s="1"/>
      <c r="I39" s="1"/>
    </row>
    <row r="40" spans="1:8" s="14" customFormat="1" ht="30">
      <c r="A40" s="42">
        <v>22</v>
      </c>
      <c r="B40" s="24" t="s">
        <v>111</v>
      </c>
      <c r="C40" s="9" t="s">
        <v>13</v>
      </c>
      <c r="D40" s="41">
        <v>57</v>
      </c>
      <c r="E40" s="51">
        <v>176.22</v>
      </c>
      <c r="F40" s="63">
        <f t="shared" si="1"/>
        <v>10044.539999999999</v>
      </c>
      <c r="H40" s="1"/>
    </row>
    <row r="41" spans="1:8" s="14" customFormat="1" ht="15" customHeight="1">
      <c r="A41" s="42">
        <v>23</v>
      </c>
      <c r="B41" s="29" t="s">
        <v>112</v>
      </c>
      <c r="C41" s="22" t="s">
        <v>11</v>
      </c>
      <c r="D41" s="35">
        <v>242</v>
      </c>
      <c r="E41" s="51">
        <v>49.85</v>
      </c>
      <c r="F41" s="63">
        <f t="shared" si="1"/>
        <v>12063.7</v>
      </c>
      <c r="H41" s="1"/>
    </row>
    <row r="42" spans="1:6" ht="15">
      <c r="A42" s="42">
        <v>24</v>
      </c>
      <c r="B42" s="33" t="s">
        <v>9</v>
      </c>
      <c r="C42" s="8" t="s">
        <v>4</v>
      </c>
      <c r="D42" s="34">
        <v>548</v>
      </c>
      <c r="E42" s="51">
        <v>2.55</v>
      </c>
      <c r="F42" s="63">
        <f t="shared" si="1"/>
        <v>1397.3999999999999</v>
      </c>
    </row>
    <row r="43" spans="1:6" ht="15">
      <c r="A43" s="42">
        <v>25</v>
      </c>
      <c r="B43" s="43" t="s">
        <v>25</v>
      </c>
      <c r="C43" s="44" t="s">
        <v>4</v>
      </c>
      <c r="D43" s="45">
        <v>12</v>
      </c>
      <c r="E43" s="51">
        <v>35.21</v>
      </c>
      <c r="F43" s="63">
        <f t="shared" si="1"/>
        <v>422.52</v>
      </c>
    </row>
    <row r="44" spans="1:6" ht="18.75">
      <c r="A44" s="42">
        <v>26</v>
      </c>
      <c r="B44" s="46" t="s">
        <v>26</v>
      </c>
      <c r="C44" s="47" t="s">
        <v>27</v>
      </c>
      <c r="D44" s="94">
        <v>16</v>
      </c>
      <c r="E44" s="51">
        <v>43.88</v>
      </c>
      <c r="F44" s="63">
        <f t="shared" si="1"/>
        <v>702.08</v>
      </c>
    </row>
    <row r="45" spans="1:6" ht="18" customHeight="1">
      <c r="A45" s="42">
        <v>27</v>
      </c>
      <c r="B45" s="93" t="s">
        <v>30</v>
      </c>
      <c r="C45" s="82" t="s">
        <v>4</v>
      </c>
      <c r="D45" s="83">
        <v>244</v>
      </c>
      <c r="E45" s="51">
        <v>3.52</v>
      </c>
      <c r="F45" s="63">
        <f t="shared" si="1"/>
        <v>858.88</v>
      </c>
    </row>
    <row r="46" spans="4:6" ht="17.25" customHeight="1">
      <c r="D46" s="13"/>
      <c r="F46" s="105"/>
    </row>
    <row r="47" spans="5:6" ht="15">
      <c r="E47" s="97" t="s">
        <v>76</v>
      </c>
      <c r="F47" s="98">
        <f>SUM(F11:F45)</f>
        <v>116420.9</v>
      </c>
    </row>
    <row r="48" spans="4:6" ht="15">
      <c r="D48" s="221" t="s">
        <v>77</v>
      </c>
      <c r="E48" s="221"/>
      <c r="F48" s="98">
        <f>F47*0.2</f>
        <v>23284.18</v>
      </c>
    </row>
    <row r="49" spans="5:6" ht="15">
      <c r="E49" s="97" t="s">
        <v>78</v>
      </c>
      <c r="F49" s="98">
        <f>SUM(F47:F48)</f>
        <v>139705.08</v>
      </c>
    </row>
    <row r="50" spans="1:8" s="14" customFormat="1" ht="15">
      <c r="A50" s="1"/>
      <c r="B50" s="1"/>
      <c r="C50" s="1"/>
      <c r="D50" s="1"/>
      <c r="E50" s="1"/>
      <c r="F50" s="1"/>
      <c r="H50" s="1"/>
    </row>
    <row r="56" ht="15">
      <c r="C56" s="36"/>
    </row>
    <row r="57" spans="1:4" ht="15">
      <c r="A57" s="13"/>
      <c r="B57" s="20"/>
      <c r="C57" s="36"/>
      <c r="D57" s="18"/>
    </row>
    <row r="58" spans="2:4" ht="15">
      <c r="B58" s="18"/>
      <c r="C58" s="36"/>
      <c r="D58" s="18"/>
    </row>
  </sheetData>
  <sheetProtection/>
  <mergeCells count="10">
    <mergeCell ref="F24:F26"/>
    <mergeCell ref="E24:E26"/>
    <mergeCell ref="D48:E48"/>
    <mergeCell ref="A1:D2"/>
    <mergeCell ref="B24:B26"/>
    <mergeCell ref="A6:D6"/>
    <mergeCell ref="A7:D7"/>
    <mergeCell ref="A18:A21"/>
    <mergeCell ref="C24:C26"/>
    <mergeCell ref="D24:D26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2812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8" width="7.00390625" style="1" bestFit="1" customWidth="1"/>
    <col min="9" max="9" width="8.00390625" style="1" bestFit="1" customWidth="1"/>
    <col min="10" max="10" width="12.57421875" style="1" customWidth="1"/>
    <col min="11" max="16384" width="9.140625" style="1" customWidth="1"/>
  </cols>
  <sheetData>
    <row r="1" spans="1:11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</row>
    <row r="2" spans="1:11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</row>
    <row r="3" spans="1:11" ht="20.25" hidden="1">
      <c r="A3" s="16"/>
      <c r="B3" s="16"/>
      <c r="C3" s="16"/>
      <c r="D3" s="16"/>
      <c r="E3" s="2"/>
      <c r="F3" s="2"/>
      <c r="G3" s="2"/>
      <c r="H3" s="2"/>
      <c r="K3" s="2"/>
    </row>
    <row r="4" spans="1:11" ht="15.75" customHeight="1">
      <c r="A4" s="40" t="s">
        <v>47</v>
      </c>
      <c r="B4" s="3"/>
      <c r="C4" s="3"/>
      <c r="D4" s="3"/>
      <c r="E4" s="3"/>
      <c r="F4" s="3"/>
      <c r="G4" s="3"/>
      <c r="H4" s="3"/>
      <c r="K4" s="3"/>
    </row>
    <row r="5" spans="1:11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16" t="s">
        <v>105</v>
      </c>
      <c r="B6" s="216"/>
      <c r="C6" s="216"/>
      <c r="D6" s="216"/>
      <c r="E6" s="3"/>
      <c r="F6" s="3"/>
      <c r="G6" s="3"/>
      <c r="H6" s="3"/>
      <c r="I6" s="3"/>
      <c r="J6" s="3"/>
      <c r="K6" s="3"/>
    </row>
    <row r="7" spans="1:11" ht="15.75" thickBot="1">
      <c r="A7" s="217" t="s">
        <v>52</v>
      </c>
      <c r="B7" s="217"/>
      <c r="C7" s="217"/>
      <c r="D7" s="217"/>
      <c r="E7" s="3"/>
      <c r="F7" s="3"/>
      <c r="G7" s="3"/>
      <c r="H7" s="3"/>
      <c r="I7" s="3"/>
      <c r="J7" s="3"/>
      <c r="K7" s="3"/>
    </row>
    <row r="8" spans="1:10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37"/>
      <c r="J8" s="37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5"/>
    </row>
    <row r="10" spans="1:9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58">
        <v>6</v>
      </c>
      <c r="G10" s="25"/>
      <c r="H10" s="229" t="s">
        <v>59</v>
      </c>
      <c r="I10" s="231"/>
    </row>
    <row r="11" spans="1:9" ht="15.75" thickBot="1">
      <c r="A11" s="11">
        <v>1</v>
      </c>
      <c r="B11" s="28" t="s">
        <v>18</v>
      </c>
      <c r="C11" s="11" t="s">
        <v>4</v>
      </c>
      <c r="D11" s="32">
        <v>1250</v>
      </c>
      <c r="E11" s="51">
        <v>3.92</v>
      </c>
      <c r="F11" s="102">
        <f aca="true" t="shared" si="0" ref="F11:F17">D11*E11</f>
        <v>4900</v>
      </c>
      <c r="G11" s="25"/>
      <c r="H11" s="67" t="s">
        <v>55</v>
      </c>
      <c r="I11" s="69" t="s">
        <v>57</v>
      </c>
    </row>
    <row r="12" spans="1:9" ht="15">
      <c r="A12" s="11">
        <v>2</v>
      </c>
      <c r="B12" s="28" t="s">
        <v>39</v>
      </c>
      <c r="C12" s="11" t="s">
        <v>4</v>
      </c>
      <c r="D12" s="32">
        <v>318</v>
      </c>
      <c r="E12" s="51">
        <v>3.92</v>
      </c>
      <c r="F12" s="102">
        <f t="shared" si="0"/>
        <v>1246.56</v>
      </c>
      <c r="G12" s="25"/>
      <c r="H12" s="52">
        <v>99</v>
      </c>
      <c r="I12" s="42">
        <v>100.8</v>
      </c>
    </row>
    <row r="13" spans="1:9" ht="30">
      <c r="A13" s="11">
        <v>3</v>
      </c>
      <c r="B13" s="28" t="s">
        <v>31</v>
      </c>
      <c r="C13" s="11" t="s">
        <v>10</v>
      </c>
      <c r="D13" s="32">
        <v>2329</v>
      </c>
      <c r="E13" s="51">
        <v>6.78</v>
      </c>
      <c r="F13" s="102">
        <f t="shared" si="0"/>
        <v>15790.62</v>
      </c>
      <c r="G13" s="25"/>
      <c r="H13" s="50">
        <v>32.2</v>
      </c>
      <c r="I13" s="51">
        <v>166.32</v>
      </c>
    </row>
    <row r="14" spans="1:9" ht="30">
      <c r="A14" s="11">
        <v>4</v>
      </c>
      <c r="B14" s="28" t="s">
        <v>32</v>
      </c>
      <c r="C14" s="11" t="s">
        <v>10</v>
      </c>
      <c r="D14" s="32">
        <v>191</v>
      </c>
      <c r="E14" s="51">
        <v>6.78</v>
      </c>
      <c r="F14" s="102">
        <f t="shared" si="0"/>
        <v>1294.98</v>
      </c>
      <c r="G14" s="25"/>
      <c r="H14" s="50">
        <v>99</v>
      </c>
      <c r="I14" s="51">
        <v>139.2</v>
      </c>
    </row>
    <row r="15" spans="1:9" ht="15">
      <c r="A15" s="11">
        <v>5</v>
      </c>
      <c r="B15" s="28" t="s">
        <v>22</v>
      </c>
      <c r="C15" s="11" t="s">
        <v>4</v>
      </c>
      <c r="D15" s="32">
        <v>70</v>
      </c>
      <c r="E15" s="51">
        <v>4.88</v>
      </c>
      <c r="F15" s="102">
        <f t="shared" si="0"/>
        <v>341.59999999999997</v>
      </c>
      <c r="G15" s="25"/>
      <c r="H15" s="50">
        <v>69.89</v>
      </c>
      <c r="I15" s="51">
        <v>266.62</v>
      </c>
    </row>
    <row r="16" spans="1:9" ht="18">
      <c r="A16" s="11">
        <v>6</v>
      </c>
      <c r="B16" s="28" t="s">
        <v>23</v>
      </c>
      <c r="C16" s="11" t="s">
        <v>10</v>
      </c>
      <c r="D16" s="32">
        <v>210</v>
      </c>
      <c r="E16" s="51">
        <v>4.35</v>
      </c>
      <c r="F16" s="102">
        <f t="shared" si="0"/>
        <v>913.4999999999999</v>
      </c>
      <c r="G16" s="25"/>
      <c r="H16" s="50">
        <v>46.8</v>
      </c>
      <c r="I16" s="51">
        <v>67.2</v>
      </c>
    </row>
    <row r="17" spans="1:9" ht="30">
      <c r="A17" s="51">
        <v>7</v>
      </c>
      <c r="B17" s="33" t="s">
        <v>63</v>
      </c>
      <c r="C17" s="11" t="s">
        <v>24</v>
      </c>
      <c r="D17" s="11">
        <v>273</v>
      </c>
      <c r="E17" s="51">
        <v>16.91</v>
      </c>
      <c r="F17" s="102">
        <f t="shared" si="0"/>
        <v>4616.43</v>
      </c>
      <c r="G17" s="25"/>
      <c r="H17" s="50">
        <v>28.55</v>
      </c>
      <c r="I17" s="51">
        <v>127.13</v>
      </c>
    </row>
    <row r="18" spans="1:9" ht="30">
      <c r="A18" s="213">
        <v>8</v>
      </c>
      <c r="B18" s="84" t="s">
        <v>19</v>
      </c>
      <c r="C18" s="10"/>
      <c r="D18" s="10"/>
      <c r="E18" s="56"/>
      <c r="F18" s="66"/>
      <c r="G18" s="25"/>
      <c r="H18" s="50">
        <v>16.2</v>
      </c>
      <c r="I18" s="51">
        <v>129.6</v>
      </c>
    </row>
    <row r="19" spans="1:9" ht="18">
      <c r="A19" s="213">
        <f>A18+1</f>
        <v>9</v>
      </c>
      <c r="B19" s="85" t="s">
        <v>12</v>
      </c>
      <c r="C19" s="21" t="s">
        <v>11</v>
      </c>
      <c r="D19" s="30">
        <v>318</v>
      </c>
      <c r="E19" s="56">
        <v>6.82</v>
      </c>
      <c r="F19" s="66">
        <f>D19*E19</f>
        <v>2168.76</v>
      </c>
      <c r="H19" s="51">
        <v>6.59</v>
      </c>
      <c r="I19" s="51">
        <v>249.25</v>
      </c>
    </row>
    <row r="20" spans="1:9" ht="18">
      <c r="A20" s="213">
        <f>A19+1</f>
        <v>10</v>
      </c>
      <c r="B20" s="84" t="s">
        <v>60</v>
      </c>
      <c r="C20" s="21" t="s">
        <v>11</v>
      </c>
      <c r="D20" s="30">
        <v>20</v>
      </c>
      <c r="E20" s="56">
        <v>67.45</v>
      </c>
      <c r="F20" s="66">
        <f>D20*E20</f>
        <v>1349</v>
      </c>
      <c r="G20" s="25"/>
      <c r="H20" s="51"/>
      <c r="I20" s="51">
        <v>145.6</v>
      </c>
    </row>
    <row r="21" spans="1:9" ht="15.75" customHeight="1">
      <c r="A21" s="214">
        <f>A20+1</f>
        <v>11</v>
      </c>
      <c r="B21" s="86" t="s">
        <v>61</v>
      </c>
      <c r="C21" s="23" t="s">
        <v>11</v>
      </c>
      <c r="D21" s="31">
        <v>60</v>
      </c>
      <c r="E21" s="42">
        <v>27.33</v>
      </c>
      <c r="F21" s="65">
        <f>D21*E21</f>
        <v>1639.8</v>
      </c>
      <c r="H21" s="51"/>
      <c r="I21" s="51">
        <v>277.62</v>
      </c>
    </row>
    <row r="22" spans="1:9" ht="30">
      <c r="A22" s="213">
        <v>9</v>
      </c>
      <c r="B22" s="84" t="s">
        <v>37</v>
      </c>
      <c r="C22" s="10"/>
      <c r="D22" s="10"/>
      <c r="E22" s="55"/>
      <c r="F22" s="64"/>
      <c r="H22" s="51"/>
      <c r="I22" s="51">
        <v>143</v>
      </c>
    </row>
    <row r="23" spans="1:9" ht="18">
      <c r="A23" s="213">
        <f>A22+1</f>
        <v>10</v>
      </c>
      <c r="B23" s="85" t="s">
        <v>12</v>
      </c>
      <c r="C23" s="21" t="s">
        <v>11</v>
      </c>
      <c r="D23" s="30">
        <v>2870</v>
      </c>
      <c r="E23" s="56">
        <v>6.82</v>
      </c>
      <c r="F23" s="66">
        <f>D23*E23</f>
        <v>19573.4</v>
      </c>
      <c r="H23" s="51"/>
      <c r="I23" s="51">
        <v>317.61</v>
      </c>
    </row>
    <row r="24" spans="1:9" ht="18">
      <c r="A24" s="213">
        <f>A23+1</f>
        <v>11</v>
      </c>
      <c r="B24" s="84" t="s">
        <v>60</v>
      </c>
      <c r="C24" s="21" t="s">
        <v>11</v>
      </c>
      <c r="D24" s="30">
        <v>179</v>
      </c>
      <c r="E24" s="56">
        <v>67.45</v>
      </c>
      <c r="F24" s="66">
        <f>D24*E24</f>
        <v>12073.550000000001</v>
      </c>
      <c r="G24" s="25"/>
      <c r="H24" s="51"/>
      <c r="I24" s="51">
        <v>150.8</v>
      </c>
    </row>
    <row r="25" spans="1:9" ht="15.75" customHeight="1">
      <c r="A25" s="214">
        <f>A24+1</f>
        <v>12</v>
      </c>
      <c r="B25" s="86" t="s">
        <v>61</v>
      </c>
      <c r="C25" s="23" t="s">
        <v>11</v>
      </c>
      <c r="D25" s="31">
        <v>538</v>
      </c>
      <c r="E25" s="42">
        <v>27.33</v>
      </c>
      <c r="F25" s="65">
        <f>D25*E25</f>
        <v>14703.539999999999</v>
      </c>
      <c r="H25" s="51"/>
      <c r="I25" s="51">
        <v>392.14</v>
      </c>
    </row>
    <row r="26" spans="1:9" ht="30">
      <c r="A26" s="38">
        <v>10</v>
      </c>
      <c r="B26" s="87" t="s">
        <v>14</v>
      </c>
      <c r="C26" s="23" t="s">
        <v>11</v>
      </c>
      <c r="D26" s="31">
        <f>D21+D25+D33</f>
        <v>836</v>
      </c>
      <c r="E26" s="51">
        <v>4.25</v>
      </c>
      <c r="F26" s="63">
        <f>D26*E26</f>
        <v>3553</v>
      </c>
      <c r="H26" s="51"/>
      <c r="I26" s="51">
        <v>150.8</v>
      </c>
    </row>
    <row r="27" spans="1:9" ht="18">
      <c r="A27" s="38">
        <v>11</v>
      </c>
      <c r="B27" s="88" t="s">
        <v>17</v>
      </c>
      <c r="C27" s="23" t="s">
        <v>11</v>
      </c>
      <c r="D27" s="39">
        <v>836</v>
      </c>
      <c r="E27" s="51">
        <v>4.89</v>
      </c>
      <c r="F27" s="63">
        <f>D27*E27</f>
        <v>4088.0399999999995</v>
      </c>
      <c r="H27" s="51"/>
      <c r="I27" s="51">
        <v>376.48</v>
      </c>
    </row>
    <row r="28" spans="1:9" ht="15">
      <c r="A28" s="56">
        <v>12</v>
      </c>
      <c r="B28" s="215" t="s">
        <v>40</v>
      </c>
      <c r="C28" s="222"/>
      <c r="D28" s="222"/>
      <c r="E28" s="224"/>
      <c r="F28" s="226"/>
      <c r="H28" s="51"/>
      <c r="I28" s="51">
        <v>150.8</v>
      </c>
    </row>
    <row r="29" spans="1:9" ht="15">
      <c r="A29" s="56"/>
      <c r="B29" s="215"/>
      <c r="C29" s="223"/>
      <c r="D29" s="223"/>
      <c r="E29" s="225"/>
      <c r="F29" s="227"/>
      <c r="H29" s="51"/>
      <c r="I29" s="51">
        <v>236</v>
      </c>
    </row>
    <row r="30" spans="1:10" ht="15">
      <c r="A30" s="56"/>
      <c r="B30" s="215"/>
      <c r="C30" s="223"/>
      <c r="D30" s="223"/>
      <c r="E30" s="225"/>
      <c r="F30" s="227"/>
      <c r="H30" s="72">
        <f>SUM(H12:H29)</f>
        <v>398.22999999999996</v>
      </c>
      <c r="I30" s="72">
        <f>SUM(I12:I29)</f>
        <v>3586.9700000000007</v>
      </c>
      <c r="J30" s="1">
        <f>SUM(H30:I30)</f>
        <v>3985.2000000000007</v>
      </c>
    </row>
    <row r="31" spans="1:9" ht="18">
      <c r="A31" s="56"/>
      <c r="B31" s="85" t="s">
        <v>28</v>
      </c>
      <c r="C31" s="21" t="s">
        <v>11</v>
      </c>
      <c r="D31" s="10">
        <v>408</v>
      </c>
      <c r="E31" s="56">
        <v>6.82</v>
      </c>
      <c r="F31" s="66">
        <f>D31*E31</f>
        <v>2782.56</v>
      </c>
      <c r="H31" s="19"/>
      <c r="I31" s="19"/>
    </row>
    <row r="32" spans="1:9" ht="18">
      <c r="A32" s="56"/>
      <c r="B32" s="84" t="s">
        <v>60</v>
      </c>
      <c r="C32" s="21" t="s">
        <v>11</v>
      </c>
      <c r="D32" s="10">
        <v>34</v>
      </c>
      <c r="E32" s="56">
        <v>67.45</v>
      </c>
      <c r="F32" s="66">
        <f>D32*E32</f>
        <v>2293.3</v>
      </c>
      <c r="H32" s="19"/>
      <c r="I32" s="19"/>
    </row>
    <row r="33" spans="1:9" ht="18">
      <c r="A33" s="42"/>
      <c r="B33" s="89" t="s">
        <v>62</v>
      </c>
      <c r="C33" s="21" t="s">
        <v>11</v>
      </c>
      <c r="D33" s="48">
        <v>238</v>
      </c>
      <c r="E33" s="42">
        <v>27.33</v>
      </c>
      <c r="F33" s="65">
        <f>D33*E33</f>
        <v>6504.54</v>
      </c>
      <c r="H33" s="19"/>
      <c r="I33" s="19"/>
    </row>
    <row r="34" spans="1:6" ht="18">
      <c r="A34" s="42">
        <v>13</v>
      </c>
      <c r="B34" s="89" t="s">
        <v>64</v>
      </c>
      <c r="C34" s="22" t="s">
        <v>11</v>
      </c>
      <c r="D34" s="31">
        <v>4665</v>
      </c>
      <c r="E34" s="51">
        <v>16.91</v>
      </c>
      <c r="F34" s="63">
        <f>D34*E34</f>
        <v>78885.15</v>
      </c>
    </row>
    <row r="35" spans="1:6" ht="18">
      <c r="A35" s="42">
        <v>14</v>
      </c>
      <c r="B35" s="12" t="s">
        <v>67</v>
      </c>
      <c r="C35" s="9" t="s">
        <v>10</v>
      </c>
      <c r="D35" s="51">
        <v>2500</v>
      </c>
      <c r="E35" s="51">
        <v>12.58</v>
      </c>
      <c r="F35" s="63">
        <f aca="true" t="shared" si="1" ref="F35:F55">D35*E35</f>
        <v>31450</v>
      </c>
    </row>
    <row r="36" spans="1:6" s="14" customFormat="1" ht="18">
      <c r="A36" s="42">
        <v>15</v>
      </c>
      <c r="B36" s="90" t="s">
        <v>66</v>
      </c>
      <c r="C36" s="22" t="s">
        <v>11</v>
      </c>
      <c r="D36" s="78">
        <v>73</v>
      </c>
      <c r="E36" s="51">
        <v>37.63</v>
      </c>
      <c r="F36" s="63">
        <f t="shared" si="1"/>
        <v>2746.9900000000002</v>
      </c>
    </row>
    <row r="37" spans="1:6" s="14" customFormat="1" ht="30">
      <c r="A37" s="42">
        <v>16</v>
      </c>
      <c r="B37" s="29" t="s">
        <v>65</v>
      </c>
      <c r="C37" s="22" t="s">
        <v>11</v>
      </c>
      <c r="D37" s="32">
        <v>3610</v>
      </c>
      <c r="E37" s="51">
        <v>39.55</v>
      </c>
      <c r="F37" s="63">
        <f t="shared" si="1"/>
        <v>142775.5</v>
      </c>
    </row>
    <row r="38" spans="1:6" ht="15">
      <c r="A38" s="42">
        <v>17</v>
      </c>
      <c r="B38" s="29" t="s">
        <v>20</v>
      </c>
      <c r="C38" s="11" t="s">
        <v>4</v>
      </c>
      <c r="D38" s="11">
        <v>174</v>
      </c>
      <c r="E38" s="51">
        <v>34.78</v>
      </c>
      <c r="F38" s="63">
        <f t="shared" si="1"/>
        <v>6051.72</v>
      </c>
    </row>
    <row r="39" spans="1:6" s="14" customFormat="1" ht="15">
      <c r="A39" s="42">
        <v>18</v>
      </c>
      <c r="B39" s="29" t="s">
        <v>15</v>
      </c>
      <c r="C39" s="11" t="s">
        <v>4</v>
      </c>
      <c r="D39" s="11">
        <v>140</v>
      </c>
      <c r="E39" s="51">
        <v>57.88</v>
      </c>
      <c r="F39" s="63">
        <f>D39*E39</f>
        <v>8103.200000000001</v>
      </c>
    </row>
    <row r="40" spans="1:6" s="14" customFormat="1" ht="15">
      <c r="A40" s="42">
        <v>19</v>
      </c>
      <c r="B40" s="29" t="s">
        <v>21</v>
      </c>
      <c r="C40" s="11" t="s">
        <v>4</v>
      </c>
      <c r="D40" s="11">
        <v>308</v>
      </c>
      <c r="E40" s="51">
        <v>91.85</v>
      </c>
      <c r="F40" s="63">
        <f>D40*E40</f>
        <v>28289.8</v>
      </c>
    </row>
    <row r="41" spans="1:9" s="14" customFormat="1" ht="15">
      <c r="A41" s="42">
        <v>20</v>
      </c>
      <c r="B41" s="29" t="s">
        <v>86</v>
      </c>
      <c r="C41" s="11" t="s">
        <v>4</v>
      </c>
      <c r="D41" s="11">
        <v>3</v>
      </c>
      <c r="E41" s="63">
        <v>143.4</v>
      </c>
      <c r="F41" s="63">
        <f>D41*E41</f>
        <v>430.20000000000005</v>
      </c>
      <c r="H41" s="1"/>
      <c r="I41" s="1"/>
    </row>
    <row r="42" spans="1:10" s="14" customFormat="1" ht="30">
      <c r="A42" s="42">
        <v>21</v>
      </c>
      <c r="B42" s="29" t="s">
        <v>34</v>
      </c>
      <c r="C42" s="79" t="s">
        <v>5</v>
      </c>
      <c r="D42" s="11">
        <v>1</v>
      </c>
      <c r="E42" s="51">
        <v>1071.46</v>
      </c>
      <c r="F42" s="63">
        <f>D42*E42</f>
        <v>1071.46</v>
      </c>
      <c r="H42" s="1"/>
      <c r="I42" s="1"/>
      <c r="J42" s="1"/>
    </row>
    <row r="43" spans="1:6" s="14" customFormat="1" ht="30">
      <c r="A43" s="42">
        <v>22</v>
      </c>
      <c r="B43" s="29" t="s">
        <v>35</v>
      </c>
      <c r="C43" s="79" t="s">
        <v>5</v>
      </c>
      <c r="D43" s="11">
        <v>3</v>
      </c>
      <c r="E43" s="51">
        <v>1265.87</v>
      </c>
      <c r="F43" s="63">
        <f t="shared" si="1"/>
        <v>3797.6099999999997</v>
      </c>
    </row>
    <row r="44" spans="1:6" s="14" customFormat="1" ht="30">
      <c r="A44" s="42">
        <v>23</v>
      </c>
      <c r="B44" s="29" t="s">
        <v>36</v>
      </c>
      <c r="C44" s="79" t="s">
        <v>5</v>
      </c>
      <c r="D44" s="11">
        <v>8</v>
      </c>
      <c r="E44" s="51">
        <v>1575.32</v>
      </c>
      <c r="F44" s="63">
        <f t="shared" si="1"/>
        <v>12602.56</v>
      </c>
    </row>
    <row r="45" spans="1:6" s="14" customFormat="1" ht="18">
      <c r="A45" s="42">
        <v>24</v>
      </c>
      <c r="B45" s="91" t="s">
        <v>16</v>
      </c>
      <c r="C45" s="9" t="s">
        <v>11</v>
      </c>
      <c r="D45" s="80">
        <v>4</v>
      </c>
      <c r="E45" s="63">
        <v>135.88</v>
      </c>
      <c r="F45" s="63">
        <f t="shared" si="1"/>
        <v>543.52</v>
      </c>
    </row>
    <row r="46" spans="1:6" s="14" customFormat="1" ht="30">
      <c r="A46" s="42">
        <v>25</v>
      </c>
      <c r="B46" s="29" t="s">
        <v>33</v>
      </c>
      <c r="C46" s="11" t="s">
        <v>5</v>
      </c>
      <c r="D46" s="32">
        <v>18</v>
      </c>
      <c r="E46" s="51">
        <v>430</v>
      </c>
      <c r="F46" s="63">
        <f t="shared" si="1"/>
        <v>7740</v>
      </c>
    </row>
    <row r="47" spans="1:6" s="14" customFormat="1" ht="15">
      <c r="A47" s="42">
        <v>26</v>
      </c>
      <c r="B47" s="92" t="s">
        <v>29</v>
      </c>
      <c r="C47" s="42" t="s">
        <v>5</v>
      </c>
      <c r="D47" s="51">
        <v>35</v>
      </c>
      <c r="E47" s="51">
        <v>209.46</v>
      </c>
      <c r="F47" s="63">
        <f t="shared" si="1"/>
        <v>7331.1</v>
      </c>
    </row>
    <row r="48" spans="1:6" s="14" customFormat="1" ht="15" customHeight="1">
      <c r="A48" s="51">
        <v>27</v>
      </c>
      <c r="B48" s="12" t="s">
        <v>6</v>
      </c>
      <c r="C48" s="11" t="s">
        <v>7</v>
      </c>
      <c r="D48" s="11">
        <v>75</v>
      </c>
      <c r="E48" s="51">
        <v>45.66</v>
      </c>
      <c r="F48" s="63">
        <f t="shared" si="1"/>
        <v>3424.4999999999995</v>
      </c>
    </row>
    <row r="49" spans="1:6" ht="30">
      <c r="A49" s="51">
        <v>28</v>
      </c>
      <c r="B49" s="33" t="s">
        <v>111</v>
      </c>
      <c r="C49" s="11" t="s">
        <v>13</v>
      </c>
      <c r="D49" s="107">
        <v>242</v>
      </c>
      <c r="E49" s="51">
        <v>176.22</v>
      </c>
      <c r="F49" s="63">
        <f t="shared" si="1"/>
        <v>42645.24</v>
      </c>
    </row>
    <row r="50" spans="1:6" ht="18" customHeight="1">
      <c r="A50" s="42">
        <v>29</v>
      </c>
      <c r="B50" s="29" t="s">
        <v>112</v>
      </c>
      <c r="C50" s="22" t="s">
        <v>11</v>
      </c>
      <c r="D50" s="35">
        <v>982</v>
      </c>
      <c r="E50" s="51">
        <v>49.85</v>
      </c>
      <c r="F50" s="63">
        <f t="shared" si="1"/>
        <v>48952.700000000004</v>
      </c>
    </row>
    <row r="51" spans="1:6" ht="17.25" customHeight="1">
      <c r="A51" s="42">
        <v>30</v>
      </c>
      <c r="B51" s="33" t="s">
        <v>9</v>
      </c>
      <c r="C51" s="8" t="s">
        <v>4</v>
      </c>
      <c r="D51" s="34">
        <v>1568</v>
      </c>
      <c r="E51" s="51">
        <v>2.55</v>
      </c>
      <c r="F51" s="63">
        <f t="shared" si="1"/>
        <v>3998.3999999999996</v>
      </c>
    </row>
    <row r="52" spans="1:6" ht="15">
      <c r="A52" s="42">
        <v>31</v>
      </c>
      <c r="B52" s="43" t="s">
        <v>25</v>
      </c>
      <c r="C52" s="44" t="s">
        <v>4</v>
      </c>
      <c r="D52" s="45">
        <v>70</v>
      </c>
      <c r="E52" s="51">
        <v>35.21</v>
      </c>
      <c r="F52" s="63">
        <f t="shared" si="1"/>
        <v>2464.7000000000003</v>
      </c>
    </row>
    <row r="53" spans="1:6" ht="18.75">
      <c r="A53" s="42">
        <v>32</v>
      </c>
      <c r="B53" s="46" t="s">
        <v>26</v>
      </c>
      <c r="C53" s="47" t="s">
        <v>27</v>
      </c>
      <c r="D53" s="81">
        <v>210</v>
      </c>
      <c r="E53" s="51">
        <v>43.88</v>
      </c>
      <c r="F53" s="63">
        <f t="shared" si="1"/>
        <v>9214.800000000001</v>
      </c>
    </row>
    <row r="54" spans="1:6" ht="15">
      <c r="A54" s="42">
        <v>33</v>
      </c>
      <c r="B54" s="93" t="s">
        <v>30</v>
      </c>
      <c r="C54" s="82" t="s">
        <v>4</v>
      </c>
      <c r="D54" s="83">
        <v>625</v>
      </c>
      <c r="E54" s="51">
        <v>3.52</v>
      </c>
      <c r="F54" s="63">
        <f t="shared" si="1"/>
        <v>2200</v>
      </c>
    </row>
    <row r="55" spans="1:6" s="14" customFormat="1" ht="15">
      <c r="A55" s="42">
        <v>34</v>
      </c>
      <c r="B55" s="93" t="s">
        <v>106</v>
      </c>
      <c r="C55" s="82" t="s">
        <v>5</v>
      </c>
      <c r="D55" s="83">
        <v>1</v>
      </c>
      <c r="E55" s="63">
        <v>5701</v>
      </c>
      <c r="F55" s="63">
        <f t="shared" si="1"/>
        <v>5701</v>
      </c>
    </row>
    <row r="56" spans="1:6" s="14" customFormat="1" ht="15">
      <c r="A56" s="1"/>
      <c r="B56" s="1"/>
      <c r="C56" s="1"/>
      <c r="D56" s="13"/>
      <c r="E56" s="1"/>
      <c r="F56" s="105"/>
    </row>
    <row r="57" spans="5:6" ht="15">
      <c r="E57" s="97" t="s">
        <v>76</v>
      </c>
      <c r="F57" s="98">
        <f>SUM(F11:F55)</f>
        <v>550253.33</v>
      </c>
    </row>
    <row r="58" spans="4:8" ht="15">
      <c r="D58" s="221" t="s">
        <v>77</v>
      </c>
      <c r="E58" s="221"/>
      <c r="F58" s="98">
        <f>F57*0.2</f>
        <v>110050.666</v>
      </c>
      <c r="H58" s="14"/>
    </row>
    <row r="59" spans="5:8" ht="15">
      <c r="E59" s="97" t="s">
        <v>78</v>
      </c>
      <c r="F59" s="98">
        <f>SUM(F57:F58)</f>
        <v>660303.9959999999</v>
      </c>
      <c r="H59" s="14"/>
    </row>
    <row r="60" ht="15">
      <c r="H60" s="14"/>
    </row>
    <row r="66" ht="15">
      <c r="C66" s="36"/>
    </row>
    <row r="67" spans="1:4" ht="15">
      <c r="A67" s="13"/>
      <c r="B67" s="20"/>
      <c r="C67" s="36"/>
      <c r="D67" s="18"/>
    </row>
    <row r="68" spans="2:4" ht="15">
      <c r="B68" s="18"/>
      <c r="C68" s="36"/>
      <c r="D68" s="18"/>
    </row>
  </sheetData>
  <sheetProtection/>
  <mergeCells count="12">
    <mergeCell ref="D58:E58"/>
    <mergeCell ref="A1:D2"/>
    <mergeCell ref="B28:B30"/>
    <mergeCell ref="A6:D6"/>
    <mergeCell ref="A7:D7"/>
    <mergeCell ref="A18:A21"/>
    <mergeCell ref="A22:A25"/>
    <mergeCell ref="C28:C30"/>
    <mergeCell ref="H10:I10"/>
    <mergeCell ref="D28:D30"/>
    <mergeCell ref="F28:F30"/>
    <mergeCell ref="E28:E30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0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9.57421875" style="1" bestFit="1" customWidth="1"/>
    <col min="7" max="7" width="13.00390625" style="1" customWidth="1"/>
    <col min="8" max="8" width="7.7109375" style="1" bestFit="1" customWidth="1"/>
    <col min="9" max="9" width="7.00390625" style="1" bestFit="1" customWidth="1"/>
    <col min="10" max="10" width="9.140625" style="1" customWidth="1"/>
    <col min="11" max="11" width="12.57421875" style="1" customWidth="1"/>
    <col min="12" max="16384" width="9.140625" style="1" customWidth="1"/>
  </cols>
  <sheetData>
    <row r="1" spans="1:12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  <c r="L1" s="3"/>
    </row>
    <row r="2" spans="1:12" ht="5.25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  <c r="L2" s="2"/>
    </row>
    <row r="3" spans="1:12" ht="20.25" hidden="1">
      <c r="A3" s="16"/>
      <c r="B3" s="16"/>
      <c r="C3" s="16"/>
      <c r="D3" s="16"/>
      <c r="E3" s="2"/>
      <c r="F3" s="2"/>
      <c r="G3" s="2"/>
      <c r="H3" s="2"/>
      <c r="I3" s="2"/>
      <c r="L3" s="2"/>
    </row>
    <row r="4" spans="1:12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  <c r="L4" s="3"/>
    </row>
    <row r="5" spans="1:12" ht="15">
      <c r="A5" s="216" t="s">
        <v>53</v>
      </c>
      <c r="B5" s="216"/>
      <c r="C5" s="216"/>
      <c r="D5" s="216"/>
      <c r="E5" s="3"/>
      <c r="F5" s="3"/>
      <c r="G5" s="3"/>
      <c r="H5" s="3"/>
      <c r="I5" s="3"/>
      <c r="J5" s="3"/>
      <c r="K5" s="3"/>
      <c r="L5" s="3"/>
    </row>
    <row r="6" spans="1:12" ht="15.75" thickBot="1">
      <c r="A6" s="217" t="s">
        <v>54</v>
      </c>
      <c r="B6" s="217"/>
      <c r="C6" s="217"/>
      <c r="D6" s="217"/>
      <c r="E6" s="3"/>
      <c r="F6" s="3"/>
      <c r="G6" s="3"/>
      <c r="H6" s="3"/>
      <c r="I6" s="3"/>
      <c r="J6" s="3"/>
      <c r="K6" s="3"/>
      <c r="L6" s="3"/>
    </row>
    <row r="7" spans="1:11" ht="15">
      <c r="A7" s="4" t="s">
        <v>0</v>
      </c>
      <c r="B7" s="4" t="s">
        <v>1</v>
      </c>
      <c r="C7" s="4" t="s">
        <v>2</v>
      </c>
      <c r="D7" s="4" t="s">
        <v>8</v>
      </c>
      <c r="E7" s="4" t="s">
        <v>44</v>
      </c>
      <c r="F7" s="60" t="s">
        <v>46</v>
      </c>
      <c r="G7" s="25"/>
      <c r="H7" s="229" t="s">
        <v>59</v>
      </c>
      <c r="I7" s="231"/>
      <c r="J7" s="37"/>
      <c r="K7" s="37"/>
    </row>
    <row r="8" spans="1:9" ht="15.75" thickBot="1">
      <c r="A8" s="5" t="s">
        <v>3</v>
      </c>
      <c r="B8" s="6"/>
      <c r="C8" s="6"/>
      <c r="D8" s="6"/>
      <c r="E8" s="61" t="s">
        <v>45</v>
      </c>
      <c r="F8" s="62"/>
      <c r="G8" s="26"/>
      <c r="H8" s="67" t="s">
        <v>55</v>
      </c>
      <c r="I8" s="69" t="s">
        <v>57</v>
      </c>
    </row>
    <row r="9" spans="1:9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59">
        <v>6</v>
      </c>
      <c r="G9" s="25"/>
      <c r="H9" s="52">
        <v>86.4</v>
      </c>
      <c r="I9" s="42">
        <v>86.4</v>
      </c>
    </row>
    <row r="10" spans="1:9" ht="15">
      <c r="A10" s="11">
        <v>1</v>
      </c>
      <c r="B10" s="28" t="s">
        <v>18</v>
      </c>
      <c r="C10" s="11" t="s">
        <v>4</v>
      </c>
      <c r="D10" s="32">
        <v>290</v>
      </c>
      <c r="E10" s="51">
        <v>3.92</v>
      </c>
      <c r="F10" s="50">
        <f aca="true" t="shared" si="0" ref="F10:F16">D10*E10</f>
        <v>1136.8</v>
      </c>
      <c r="G10" s="25"/>
      <c r="H10" s="50">
        <v>45.36</v>
      </c>
      <c r="I10" s="51">
        <v>120.23</v>
      </c>
    </row>
    <row r="11" spans="1:9" ht="15">
      <c r="A11" s="11">
        <v>2</v>
      </c>
      <c r="B11" s="28" t="s">
        <v>39</v>
      </c>
      <c r="C11" s="11" t="s">
        <v>4</v>
      </c>
      <c r="D11" s="32">
        <v>30</v>
      </c>
      <c r="E11" s="51">
        <v>3.92</v>
      </c>
      <c r="F11" s="50">
        <f t="shared" si="0"/>
        <v>117.6</v>
      </c>
      <c r="G11" s="25"/>
      <c r="H11" s="50"/>
      <c r="I11" s="51">
        <v>88.2</v>
      </c>
    </row>
    <row r="12" spans="1:9" ht="30">
      <c r="A12" s="11">
        <v>3</v>
      </c>
      <c r="B12" s="28" t="s">
        <v>31</v>
      </c>
      <c r="C12" s="11" t="s">
        <v>10</v>
      </c>
      <c r="D12" s="32">
        <v>435</v>
      </c>
      <c r="E12" s="51">
        <v>6.78</v>
      </c>
      <c r="F12" s="50">
        <f t="shared" si="0"/>
        <v>2949.3</v>
      </c>
      <c r="G12" s="25"/>
      <c r="H12" s="50"/>
      <c r="I12" s="51">
        <v>172.49</v>
      </c>
    </row>
    <row r="13" spans="1:10" ht="27" customHeight="1">
      <c r="A13" s="11">
        <v>4</v>
      </c>
      <c r="B13" s="28" t="s">
        <v>32</v>
      </c>
      <c r="C13" s="11" t="s">
        <v>10</v>
      </c>
      <c r="D13" s="32">
        <v>18</v>
      </c>
      <c r="E13" s="51">
        <v>6.78</v>
      </c>
      <c r="F13" s="50">
        <f t="shared" si="0"/>
        <v>122.04</v>
      </c>
      <c r="G13" s="25"/>
      <c r="H13" s="73">
        <f>SUM(H9:H12)</f>
        <v>131.76</v>
      </c>
      <c r="I13" s="72">
        <f>SUM(I9:I12)</f>
        <v>467.32</v>
      </c>
      <c r="J13" s="1">
        <f>SUM(H13:I13)</f>
        <v>599.0799999999999</v>
      </c>
    </row>
    <row r="14" spans="1:9" ht="15">
      <c r="A14" s="11">
        <v>5</v>
      </c>
      <c r="B14" s="28" t="s">
        <v>22</v>
      </c>
      <c r="C14" s="11" t="s">
        <v>4</v>
      </c>
      <c r="D14" s="32">
        <v>6</v>
      </c>
      <c r="E14" s="51">
        <v>4.88</v>
      </c>
      <c r="F14" s="50">
        <f t="shared" si="0"/>
        <v>29.28</v>
      </c>
      <c r="G14" s="25"/>
      <c r="H14" s="74"/>
      <c r="I14" s="19"/>
    </row>
    <row r="15" spans="1:9" ht="18">
      <c r="A15" s="11">
        <v>6</v>
      </c>
      <c r="B15" s="28" t="s">
        <v>23</v>
      </c>
      <c r="C15" s="11" t="s">
        <v>10</v>
      </c>
      <c r="D15" s="32">
        <v>18</v>
      </c>
      <c r="E15" s="51">
        <v>4.35</v>
      </c>
      <c r="F15" s="50">
        <f t="shared" si="0"/>
        <v>78.3</v>
      </c>
      <c r="G15" s="25"/>
      <c r="H15" s="74"/>
      <c r="I15" s="19"/>
    </row>
    <row r="16" spans="1:9" ht="30">
      <c r="A16" s="51">
        <v>7</v>
      </c>
      <c r="B16" s="33" t="s">
        <v>63</v>
      </c>
      <c r="C16" s="22" t="s">
        <v>11</v>
      </c>
      <c r="D16" s="11">
        <v>47</v>
      </c>
      <c r="E16" s="51">
        <v>16.91</v>
      </c>
      <c r="F16" s="50">
        <f t="shared" si="0"/>
        <v>794.77</v>
      </c>
      <c r="G16" s="25"/>
      <c r="H16" s="19"/>
      <c r="I16" s="19"/>
    </row>
    <row r="17" spans="1:9" ht="30">
      <c r="A17" s="213">
        <v>8</v>
      </c>
      <c r="B17" s="84" t="s">
        <v>19</v>
      </c>
      <c r="C17" s="10"/>
      <c r="D17" s="10"/>
      <c r="E17" s="56"/>
      <c r="F17" s="56"/>
      <c r="G17" s="25"/>
      <c r="H17" s="19"/>
      <c r="I17" s="19"/>
    </row>
    <row r="18" spans="1:9" ht="18">
      <c r="A18" s="213">
        <f>A17+1</f>
        <v>9</v>
      </c>
      <c r="B18" s="85" t="s">
        <v>12</v>
      </c>
      <c r="C18" s="21" t="s">
        <v>11</v>
      </c>
      <c r="D18" s="30">
        <v>106</v>
      </c>
      <c r="E18" s="56">
        <v>6.82</v>
      </c>
      <c r="F18" s="56">
        <f>D18*E18</f>
        <v>722.9200000000001</v>
      </c>
      <c r="H18" s="19"/>
      <c r="I18" s="19"/>
    </row>
    <row r="19" spans="1:9" ht="18">
      <c r="A19" s="213">
        <f>A18+1</f>
        <v>10</v>
      </c>
      <c r="B19" s="84" t="s">
        <v>60</v>
      </c>
      <c r="C19" s="21" t="s">
        <v>11</v>
      </c>
      <c r="D19" s="30">
        <v>6</v>
      </c>
      <c r="E19" s="56">
        <v>67.45</v>
      </c>
      <c r="F19" s="56">
        <f>D19*E19</f>
        <v>404.70000000000005</v>
      </c>
      <c r="G19" s="25"/>
      <c r="H19" s="19"/>
      <c r="I19" s="19"/>
    </row>
    <row r="20" spans="1:9" ht="15.75" customHeight="1">
      <c r="A20" s="214">
        <f>A19+1</f>
        <v>11</v>
      </c>
      <c r="B20" s="86" t="s">
        <v>61</v>
      </c>
      <c r="C20" s="23" t="s">
        <v>11</v>
      </c>
      <c r="D20" s="31">
        <v>20</v>
      </c>
      <c r="E20" s="42">
        <v>27.33</v>
      </c>
      <c r="F20" s="42">
        <f>D20*E20</f>
        <v>546.5999999999999</v>
      </c>
      <c r="H20" s="19"/>
      <c r="I20" s="19"/>
    </row>
    <row r="21" spans="1:9" ht="28.5" customHeight="1">
      <c r="A21" s="213">
        <v>9</v>
      </c>
      <c r="B21" s="84" t="s">
        <v>37</v>
      </c>
      <c r="C21" s="10"/>
      <c r="D21" s="10"/>
      <c r="E21" s="55"/>
      <c r="F21" s="55"/>
      <c r="H21" s="19"/>
      <c r="I21" s="19"/>
    </row>
    <row r="22" spans="1:9" ht="18">
      <c r="A22" s="213">
        <f>A21+1</f>
        <v>10</v>
      </c>
      <c r="B22" s="85" t="s">
        <v>12</v>
      </c>
      <c r="C22" s="21" t="s">
        <v>11</v>
      </c>
      <c r="D22" s="30">
        <v>374</v>
      </c>
      <c r="E22" s="56">
        <v>6.82</v>
      </c>
      <c r="F22" s="56">
        <f>D22*E22</f>
        <v>2550.6800000000003</v>
      </c>
      <c r="H22" s="19"/>
      <c r="I22" s="19"/>
    </row>
    <row r="23" spans="1:9" ht="18">
      <c r="A23" s="213">
        <f>A22+1</f>
        <v>11</v>
      </c>
      <c r="B23" s="84" t="s">
        <v>60</v>
      </c>
      <c r="C23" s="21" t="s">
        <v>11</v>
      </c>
      <c r="D23" s="30">
        <v>23</v>
      </c>
      <c r="E23" s="56">
        <v>67.45</v>
      </c>
      <c r="F23" s="56">
        <f>D23*E23</f>
        <v>1551.3500000000001</v>
      </c>
      <c r="G23" s="25"/>
      <c r="H23" s="19"/>
      <c r="I23" s="19"/>
    </row>
    <row r="24" spans="1:9" ht="15.75" customHeight="1">
      <c r="A24" s="214">
        <f>A23+1</f>
        <v>12</v>
      </c>
      <c r="B24" s="86" t="s">
        <v>61</v>
      </c>
      <c r="C24" s="23" t="s">
        <v>11</v>
      </c>
      <c r="D24" s="31">
        <v>71</v>
      </c>
      <c r="E24" s="42">
        <v>27.33</v>
      </c>
      <c r="F24" s="42">
        <f>D24*E24</f>
        <v>1940.4299999999998</v>
      </c>
      <c r="H24" s="19"/>
      <c r="I24" s="19"/>
    </row>
    <row r="25" spans="1:9" ht="27" customHeight="1">
      <c r="A25" s="38">
        <v>10</v>
      </c>
      <c r="B25" s="87" t="s">
        <v>14</v>
      </c>
      <c r="C25" s="23" t="s">
        <v>11</v>
      </c>
      <c r="D25" s="31">
        <f>D20+D24+D31</f>
        <v>108</v>
      </c>
      <c r="E25" s="51">
        <v>4.25</v>
      </c>
      <c r="F25" s="51">
        <f>D25*E25</f>
        <v>459</v>
      </c>
      <c r="H25" s="19"/>
      <c r="I25" s="19"/>
    </row>
    <row r="26" spans="1:9" ht="18">
      <c r="A26" s="38">
        <v>11</v>
      </c>
      <c r="B26" s="88" t="s">
        <v>17</v>
      </c>
      <c r="C26" s="23" t="s">
        <v>11</v>
      </c>
      <c r="D26" s="39">
        <v>108</v>
      </c>
      <c r="E26" s="51">
        <v>4.89</v>
      </c>
      <c r="F26" s="51">
        <f>D26*E26</f>
        <v>528.12</v>
      </c>
      <c r="H26" s="19"/>
      <c r="I26" s="19"/>
    </row>
    <row r="27" spans="1:6" ht="15" customHeight="1">
      <c r="A27" s="56">
        <v>12</v>
      </c>
      <c r="B27" s="235" t="s">
        <v>40</v>
      </c>
      <c r="C27" s="222"/>
      <c r="D27" s="222"/>
      <c r="E27" s="224"/>
      <c r="F27" s="224"/>
    </row>
    <row r="28" spans="1:6" ht="15">
      <c r="A28" s="56"/>
      <c r="B28" s="215"/>
      <c r="C28" s="223"/>
      <c r="D28" s="223"/>
      <c r="E28" s="225"/>
      <c r="F28" s="225"/>
    </row>
    <row r="29" spans="1:6" ht="18">
      <c r="A29" s="56"/>
      <c r="B29" s="85" t="s">
        <v>28</v>
      </c>
      <c r="C29" s="21" t="s">
        <v>11</v>
      </c>
      <c r="D29" s="10">
        <v>31</v>
      </c>
      <c r="E29" s="56">
        <v>6.82</v>
      </c>
      <c r="F29" s="56">
        <f>D29*E29</f>
        <v>211.42000000000002</v>
      </c>
    </row>
    <row r="30" spans="1:6" ht="18">
      <c r="A30" s="56"/>
      <c r="B30" s="84" t="s">
        <v>60</v>
      </c>
      <c r="C30" s="21" t="s">
        <v>11</v>
      </c>
      <c r="D30" s="10">
        <v>3</v>
      </c>
      <c r="E30" s="56">
        <v>67.45</v>
      </c>
      <c r="F30" s="56">
        <f aca="true" t="shared" si="1" ref="F30:F48">D30*E30</f>
        <v>202.35000000000002</v>
      </c>
    </row>
    <row r="31" spans="1:6" ht="18">
      <c r="A31" s="42"/>
      <c r="B31" s="89" t="s">
        <v>62</v>
      </c>
      <c r="C31" s="21" t="s">
        <v>11</v>
      </c>
      <c r="D31" s="48">
        <v>17</v>
      </c>
      <c r="E31" s="42">
        <v>27.33</v>
      </c>
      <c r="F31" s="42">
        <f t="shared" si="1"/>
        <v>464.60999999999996</v>
      </c>
    </row>
    <row r="32" spans="1:6" ht="18">
      <c r="A32" s="42">
        <v>13</v>
      </c>
      <c r="B32" s="89" t="s">
        <v>64</v>
      </c>
      <c r="C32" s="22" t="s">
        <v>11</v>
      </c>
      <c r="D32" s="48">
        <v>651</v>
      </c>
      <c r="E32" s="51">
        <v>16.91</v>
      </c>
      <c r="F32" s="51">
        <f t="shared" si="1"/>
        <v>11008.41</v>
      </c>
    </row>
    <row r="33" spans="1:6" ht="18">
      <c r="A33" s="42">
        <v>14</v>
      </c>
      <c r="B33" s="12" t="s">
        <v>67</v>
      </c>
      <c r="C33" s="9" t="s">
        <v>10</v>
      </c>
      <c r="D33" s="51">
        <v>580</v>
      </c>
      <c r="E33" s="51">
        <v>12.58</v>
      </c>
      <c r="F33" s="51">
        <f t="shared" si="1"/>
        <v>7296.4</v>
      </c>
    </row>
    <row r="34" spans="1:9" s="14" customFormat="1" ht="18">
      <c r="A34" s="42">
        <v>15</v>
      </c>
      <c r="B34" s="90" t="s">
        <v>66</v>
      </c>
      <c r="C34" s="22" t="s">
        <v>11</v>
      </c>
      <c r="D34" s="78">
        <v>13</v>
      </c>
      <c r="E34" s="51">
        <v>37.63</v>
      </c>
      <c r="F34" s="51">
        <f t="shared" si="1"/>
        <v>489.19000000000005</v>
      </c>
      <c r="I34" s="49"/>
    </row>
    <row r="35" spans="1:9" s="14" customFormat="1" ht="30">
      <c r="A35" s="42">
        <v>16</v>
      </c>
      <c r="B35" s="29" t="s">
        <v>65</v>
      </c>
      <c r="C35" s="22" t="s">
        <v>11</v>
      </c>
      <c r="D35" s="32">
        <v>452</v>
      </c>
      <c r="E35" s="51">
        <v>39.55</v>
      </c>
      <c r="F35" s="51">
        <f t="shared" si="1"/>
        <v>17876.6</v>
      </c>
      <c r="I35" s="49"/>
    </row>
    <row r="36" spans="1:6" ht="15">
      <c r="A36" s="42">
        <v>17</v>
      </c>
      <c r="B36" s="29" t="s">
        <v>20</v>
      </c>
      <c r="C36" s="11" t="s">
        <v>4</v>
      </c>
      <c r="D36" s="11">
        <v>145</v>
      </c>
      <c r="E36" s="51">
        <v>34.78</v>
      </c>
      <c r="F36" s="51">
        <f t="shared" si="1"/>
        <v>5043.1</v>
      </c>
    </row>
    <row r="37" spans="1:6" s="14" customFormat="1" ht="30">
      <c r="A37" s="42">
        <v>18</v>
      </c>
      <c r="B37" s="29" t="s">
        <v>35</v>
      </c>
      <c r="C37" s="79" t="s">
        <v>5</v>
      </c>
      <c r="D37" s="11">
        <v>2</v>
      </c>
      <c r="E37" s="51">
        <v>1265.87</v>
      </c>
      <c r="F37" s="51">
        <f t="shared" si="1"/>
        <v>2531.74</v>
      </c>
    </row>
    <row r="38" spans="1:6" s="14" customFormat="1" ht="28.5" customHeight="1">
      <c r="A38" s="42">
        <v>19</v>
      </c>
      <c r="B38" s="29" t="s">
        <v>36</v>
      </c>
      <c r="C38" s="79" t="s">
        <v>5</v>
      </c>
      <c r="D38" s="11">
        <v>1</v>
      </c>
      <c r="E38" s="51">
        <v>1575.32</v>
      </c>
      <c r="F38" s="51">
        <f>D38*E38</f>
        <v>1575.32</v>
      </c>
    </row>
    <row r="39" spans="1:6" s="14" customFormat="1" ht="18">
      <c r="A39" s="42">
        <v>20</v>
      </c>
      <c r="B39" s="91" t="s">
        <v>16</v>
      </c>
      <c r="C39" s="9" t="s">
        <v>11</v>
      </c>
      <c r="D39" s="80">
        <v>1</v>
      </c>
      <c r="E39" s="63">
        <v>135.88</v>
      </c>
      <c r="F39" s="51">
        <f t="shared" si="1"/>
        <v>135.88</v>
      </c>
    </row>
    <row r="40" spans="1:6" s="14" customFormat="1" ht="30">
      <c r="A40" s="42">
        <v>21</v>
      </c>
      <c r="B40" s="29" t="s">
        <v>33</v>
      </c>
      <c r="C40" s="11" t="s">
        <v>5</v>
      </c>
      <c r="D40" s="32">
        <v>2</v>
      </c>
      <c r="E40" s="51">
        <v>430</v>
      </c>
      <c r="F40" s="51">
        <f t="shared" si="1"/>
        <v>860</v>
      </c>
    </row>
    <row r="41" spans="1:6" s="14" customFormat="1" ht="15">
      <c r="A41" s="42">
        <v>22</v>
      </c>
      <c r="B41" s="92" t="s">
        <v>29</v>
      </c>
      <c r="C41" s="42" t="s">
        <v>5</v>
      </c>
      <c r="D41" s="51">
        <v>3</v>
      </c>
      <c r="E41" s="51">
        <v>209.46</v>
      </c>
      <c r="F41" s="51">
        <f t="shared" si="1"/>
        <v>628.38</v>
      </c>
    </row>
    <row r="42" spans="1:6" s="14" customFormat="1" ht="15" customHeight="1">
      <c r="A42" s="42">
        <v>23</v>
      </c>
      <c r="B42" s="12" t="s">
        <v>6</v>
      </c>
      <c r="C42" s="11" t="s">
        <v>7</v>
      </c>
      <c r="D42" s="11">
        <v>15</v>
      </c>
      <c r="E42" s="51">
        <v>45.66</v>
      </c>
      <c r="F42" s="51">
        <f t="shared" si="1"/>
        <v>684.9</v>
      </c>
    </row>
    <row r="43" spans="1:6" ht="27.75" customHeight="1">
      <c r="A43" s="42">
        <v>24</v>
      </c>
      <c r="B43" s="24" t="s">
        <v>111</v>
      </c>
      <c r="C43" s="9" t="s">
        <v>13</v>
      </c>
      <c r="D43" s="41">
        <v>43</v>
      </c>
      <c r="E43" s="51">
        <v>176.22</v>
      </c>
      <c r="F43" s="51">
        <f t="shared" si="1"/>
        <v>7577.46</v>
      </c>
    </row>
    <row r="44" spans="1:6" ht="15" customHeight="1">
      <c r="A44" s="42">
        <v>25</v>
      </c>
      <c r="B44" s="29" t="s">
        <v>112</v>
      </c>
      <c r="C44" s="22" t="s">
        <v>11</v>
      </c>
      <c r="D44" s="35">
        <v>186</v>
      </c>
      <c r="E44" s="51">
        <v>49.85</v>
      </c>
      <c r="F44" s="51">
        <f t="shared" si="1"/>
        <v>9272.1</v>
      </c>
    </row>
    <row r="45" spans="1:6" ht="15" customHeight="1">
      <c r="A45" s="42">
        <v>26</v>
      </c>
      <c r="B45" s="33" t="s">
        <v>9</v>
      </c>
      <c r="C45" s="8" t="s">
        <v>4</v>
      </c>
      <c r="D45" s="34">
        <v>320</v>
      </c>
      <c r="E45" s="51">
        <v>2.55</v>
      </c>
      <c r="F45" s="51">
        <f t="shared" si="1"/>
        <v>816</v>
      </c>
    </row>
    <row r="46" spans="1:6" ht="15" customHeight="1">
      <c r="A46" s="42">
        <v>27</v>
      </c>
      <c r="B46" s="43" t="s">
        <v>25</v>
      </c>
      <c r="C46" s="44" t="s">
        <v>4</v>
      </c>
      <c r="D46" s="45">
        <v>6</v>
      </c>
      <c r="E46" s="51">
        <v>35.21</v>
      </c>
      <c r="F46" s="51">
        <f t="shared" si="1"/>
        <v>211.26</v>
      </c>
    </row>
    <row r="47" spans="1:6" ht="15" customHeight="1">
      <c r="A47" s="42">
        <v>28</v>
      </c>
      <c r="B47" s="46" t="s">
        <v>26</v>
      </c>
      <c r="C47" s="47" t="s">
        <v>27</v>
      </c>
      <c r="D47" s="81">
        <v>18</v>
      </c>
      <c r="E47" s="51">
        <v>43.88</v>
      </c>
      <c r="F47" s="51">
        <f t="shared" si="1"/>
        <v>789.84</v>
      </c>
    </row>
    <row r="48" spans="1:6" ht="15" customHeight="1">
      <c r="A48" s="42">
        <v>29</v>
      </c>
      <c r="B48" s="93" t="s">
        <v>30</v>
      </c>
      <c r="C48" s="82" t="s">
        <v>4</v>
      </c>
      <c r="D48" s="83">
        <v>145</v>
      </c>
      <c r="E48" s="51">
        <v>3.52</v>
      </c>
      <c r="F48" s="51">
        <f t="shared" si="1"/>
        <v>510.4</v>
      </c>
    </row>
    <row r="49" spans="5:6" ht="15">
      <c r="E49" s="97" t="s">
        <v>76</v>
      </c>
      <c r="F49" s="98">
        <f>SUM(F10:F48)</f>
        <v>82117.24999999999</v>
      </c>
    </row>
    <row r="50" spans="4:8" ht="15">
      <c r="D50" s="221" t="s">
        <v>77</v>
      </c>
      <c r="E50" s="221"/>
      <c r="F50" s="98">
        <f>F49*0.2</f>
        <v>16423.449999999997</v>
      </c>
      <c r="H50" s="14"/>
    </row>
    <row r="51" spans="5:8" ht="15">
      <c r="E51" s="97" t="s">
        <v>78</v>
      </c>
      <c r="F51" s="98">
        <f>SUM(F49:F50)</f>
        <v>98540.69999999998</v>
      </c>
      <c r="H51" s="14"/>
    </row>
    <row r="52" ht="15">
      <c r="H52" s="14"/>
    </row>
    <row r="58" ht="15">
      <c r="C58" s="36"/>
    </row>
    <row r="59" spans="1:4" ht="15">
      <c r="A59" s="13"/>
      <c r="B59" s="20"/>
      <c r="C59" s="36"/>
      <c r="D59" s="18"/>
    </row>
    <row r="60" spans="2:4" ht="15">
      <c r="B60" s="18"/>
      <c r="C60" s="36"/>
      <c r="D60" s="18"/>
    </row>
  </sheetData>
  <sheetProtection/>
  <mergeCells count="12">
    <mergeCell ref="C27:C28"/>
    <mergeCell ref="D27:D28"/>
    <mergeCell ref="B27:B28"/>
    <mergeCell ref="A1:D2"/>
    <mergeCell ref="A5:D5"/>
    <mergeCell ref="A6:D6"/>
    <mergeCell ref="A21:A24"/>
    <mergeCell ref="A17:A20"/>
    <mergeCell ref="H7:I7"/>
    <mergeCell ref="E27:E28"/>
    <mergeCell ref="F27:F28"/>
    <mergeCell ref="D50:E50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7.28125" style="1" customWidth="1"/>
    <col min="2" max="2" width="62.8515625" style="1" customWidth="1"/>
    <col min="3" max="3" width="10.710937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9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</row>
    <row r="2" spans="1:9" ht="18" customHeight="1">
      <c r="A2" s="228"/>
      <c r="B2" s="228"/>
      <c r="C2" s="228"/>
      <c r="D2" s="228"/>
      <c r="E2" s="2"/>
      <c r="F2" s="2"/>
      <c r="G2" s="2"/>
      <c r="H2" s="2"/>
      <c r="I2" s="2"/>
    </row>
    <row r="3" spans="1:9" ht="20.25" hidden="1">
      <c r="A3" s="16"/>
      <c r="B3" s="16"/>
      <c r="C3" s="16"/>
      <c r="D3" s="16"/>
      <c r="E3" s="2"/>
      <c r="F3" s="2"/>
      <c r="G3" s="2"/>
      <c r="H3" s="2"/>
      <c r="I3" s="2"/>
    </row>
    <row r="4" spans="1:9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</row>
    <row r="5" spans="1:9" ht="15">
      <c r="A5" s="15"/>
      <c r="B5" s="3"/>
      <c r="C5" s="3"/>
      <c r="D5" s="3"/>
      <c r="E5" s="3"/>
      <c r="F5" s="3"/>
      <c r="G5" s="3"/>
      <c r="H5" s="3"/>
      <c r="I5" s="3"/>
    </row>
    <row r="6" spans="1:9" ht="15">
      <c r="A6" s="216" t="s">
        <v>71</v>
      </c>
      <c r="B6" s="216"/>
      <c r="C6" s="216"/>
      <c r="D6" s="216"/>
      <c r="E6" s="3"/>
      <c r="F6" s="3"/>
      <c r="G6" s="3"/>
      <c r="H6" s="3"/>
      <c r="I6" s="3"/>
    </row>
    <row r="7" spans="1:9" ht="15.75" thickBot="1">
      <c r="A7" s="217" t="s">
        <v>72</v>
      </c>
      <c r="B7" s="217"/>
      <c r="C7" s="217"/>
      <c r="D7" s="217"/>
      <c r="E7" s="3"/>
      <c r="F7" s="3"/>
      <c r="G7" s="3"/>
      <c r="H7" s="3"/>
      <c r="I7" s="3"/>
    </row>
    <row r="8" spans="1:8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77" t="s">
        <v>59</v>
      </c>
    </row>
    <row r="10" spans="1:8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67" t="s">
        <v>55</v>
      </c>
    </row>
    <row r="11" spans="1:8" ht="15">
      <c r="A11" s="11">
        <v>1</v>
      </c>
      <c r="B11" s="28" t="s">
        <v>18</v>
      </c>
      <c r="C11" s="11" t="s">
        <v>4</v>
      </c>
      <c r="D11" s="32">
        <v>224</v>
      </c>
      <c r="E11" s="51">
        <v>3.92</v>
      </c>
      <c r="F11" s="102">
        <f aca="true" t="shared" si="0" ref="F11:F17">D11*E11</f>
        <v>878.0799999999999</v>
      </c>
      <c r="G11" s="25"/>
      <c r="H11" s="52">
        <v>100.8</v>
      </c>
    </row>
    <row r="12" spans="1:8" ht="15">
      <c r="A12" s="11">
        <v>2</v>
      </c>
      <c r="B12" s="28" t="s">
        <v>69</v>
      </c>
      <c r="C12" s="11" t="s">
        <v>4</v>
      </c>
      <c r="D12" s="32">
        <v>32</v>
      </c>
      <c r="E12" s="51">
        <v>3.92</v>
      </c>
      <c r="F12" s="102">
        <f t="shared" si="0"/>
        <v>125.44</v>
      </c>
      <c r="G12" s="25"/>
      <c r="H12" s="50">
        <v>23.62</v>
      </c>
    </row>
    <row r="13" spans="1:8" ht="30">
      <c r="A13" s="11">
        <v>3</v>
      </c>
      <c r="B13" s="28" t="s">
        <v>31</v>
      </c>
      <c r="C13" s="11" t="s">
        <v>10</v>
      </c>
      <c r="D13" s="32">
        <v>258</v>
      </c>
      <c r="E13" s="51">
        <v>6.78</v>
      </c>
      <c r="F13" s="102">
        <f t="shared" si="0"/>
        <v>1749.24</v>
      </c>
      <c r="G13" s="25"/>
      <c r="H13" s="50">
        <v>100.8</v>
      </c>
    </row>
    <row r="14" spans="1:8" ht="30">
      <c r="A14" s="11">
        <v>4</v>
      </c>
      <c r="B14" s="28" t="s">
        <v>70</v>
      </c>
      <c r="C14" s="11" t="s">
        <v>10</v>
      </c>
      <c r="D14" s="32">
        <v>19</v>
      </c>
      <c r="E14" s="51">
        <v>6.78</v>
      </c>
      <c r="F14" s="102">
        <f t="shared" si="0"/>
        <v>128.82</v>
      </c>
      <c r="G14" s="25"/>
      <c r="H14" s="50">
        <v>35.9</v>
      </c>
    </row>
    <row r="15" spans="1:8" ht="15">
      <c r="A15" s="11">
        <v>5</v>
      </c>
      <c r="B15" s="28" t="s">
        <v>22</v>
      </c>
      <c r="C15" s="11" t="s">
        <v>4</v>
      </c>
      <c r="D15" s="32">
        <v>8</v>
      </c>
      <c r="E15" s="51">
        <v>4.88</v>
      </c>
      <c r="F15" s="102">
        <f t="shared" si="0"/>
        <v>39.04</v>
      </c>
      <c r="G15" s="25"/>
      <c r="H15" s="72">
        <f>SUM(H11:H14)</f>
        <v>261.12</v>
      </c>
    </row>
    <row r="16" spans="1:8" ht="18">
      <c r="A16" s="11">
        <v>6</v>
      </c>
      <c r="B16" s="28" t="s">
        <v>23</v>
      </c>
      <c r="C16" s="11" t="s">
        <v>10</v>
      </c>
      <c r="D16" s="32">
        <v>24</v>
      </c>
      <c r="E16" s="51">
        <v>4.35</v>
      </c>
      <c r="F16" s="102">
        <f t="shared" si="0"/>
        <v>104.39999999999999</v>
      </c>
      <c r="G16" s="25"/>
      <c r="H16" s="19"/>
    </row>
    <row r="17" spans="1:8" ht="30">
      <c r="A17" s="51">
        <v>7</v>
      </c>
      <c r="B17" s="33" t="s">
        <v>63</v>
      </c>
      <c r="C17" s="11" t="s">
        <v>24</v>
      </c>
      <c r="D17" s="11">
        <v>30</v>
      </c>
      <c r="E17" s="51">
        <v>16.91</v>
      </c>
      <c r="F17" s="102">
        <f t="shared" si="0"/>
        <v>507.3</v>
      </c>
      <c r="G17" s="25"/>
      <c r="H17" s="19"/>
    </row>
    <row r="18" spans="1:7" ht="30">
      <c r="A18" s="213">
        <v>8</v>
      </c>
      <c r="B18" s="84" t="s">
        <v>19</v>
      </c>
      <c r="C18" s="10"/>
      <c r="D18" s="10"/>
      <c r="E18" s="55"/>
      <c r="F18" s="64"/>
      <c r="G18" s="25"/>
    </row>
    <row r="19" spans="1:6" ht="18">
      <c r="A19" s="213">
        <f>A18+1</f>
        <v>9</v>
      </c>
      <c r="B19" s="85" t="s">
        <v>12</v>
      </c>
      <c r="C19" s="21" t="s">
        <v>11</v>
      </c>
      <c r="D19" s="30">
        <v>209</v>
      </c>
      <c r="E19" s="56">
        <v>6.82</v>
      </c>
      <c r="F19" s="66">
        <f>D19*E19</f>
        <v>1425.38</v>
      </c>
    </row>
    <row r="20" spans="1:7" ht="18">
      <c r="A20" s="213">
        <f>A19+1</f>
        <v>10</v>
      </c>
      <c r="B20" s="84" t="s">
        <v>60</v>
      </c>
      <c r="C20" s="21" t="s">
        <v>11</v>
      </c>
      <c r="D20" s="30">
        <v>13</v>
      </c>
      <c r="E20" s="56">
        <v>67.45</v>
      </c>
      <c r="F20" s="66">
        <f>D20*E20</f>
        <v>876.85</v>
      </c>
      <c r="G20" s="25"/>
    </row>
    <row r="21" spans="1:6" ht="15.75" customHeight="1">
      <c r="A21" s="214">
        <f>A20+1</f>
        <v>11</v>
      </c>
      <c r="B21" s="86" t="s">
        <v>61</v>
      </c>
      <c r="C21" s="23" t="s">
        <v>11</v>
      </c>
      <c r="D21" s="31">
        <v>39</v>
      </c>
      <c r="E21" s="42">
        <v>27.33</v>
      </c>
      <c r="F21" s="65">
        <f>D21*E21</f>
        <v>1065.87</v>
      </c>
    </row>
    <row r="22" spans="1:8" ht="30">
      <c r="A22" s="38">
        <v>9</v>
      </c>
      <c r="B22" s="87" t="s">
        <v>14</v>
      </c>
      <c r="C22" s="23" t="s">
        <v>11</v>
      </c>
      <c r="D22" s="31">
        <f>D21+D29</f>
        <v>66</v>
      </c>
      <c r="E22" s="51">
        <v>4.25</v>
      </c>
      <c r="F22" s="63">
        <f>D22*E22</f>
        <v>280.5</v>
      </c>
      <c r="H22" s="14"/>
    </row>
    <row r="23" spans="1:8" ht="18">
      <c r="A23" s="38">
        <v>10</v>
      </c>
      <c r="B23" s="88" t="s">
        <v>17</v>
      </c>
      <c r="C23" s="23" t="s">
        <v>11</v>
      </c>
      <c r="D23" s="39">
        <v>66</v>
      </c>
      <c r="E23" s="51">
        <v>4.89</v>
      </c>
      <c r="F23" s="63">
        <f>D23*E23</f>
        <v>322.73999999999995</v>
      </c>
      <c r="H23" s="14"/>
    </row>
    <row r="24" spans="1:6" ht="15">
      <c r="A24" s="56">
        <v>11</v>
      </c>
      <c r="B24" s="215" t="s">
        <v>68</v>
      </c>
      <c r="C24" s="222"/>
      <c r="D24" s="222"/>
      <c r="E24" s="224"/>
      <c r="F24" s="226"/>
    </row>
    <row r="25" spans="1:8" ht="15">
      <c r="A25" s="56"/>
      <c r="B25" s="215"/>
      <c r="C25" s="223"/>
      <c r="D25" s="223"/>
      <c r="E25" s="225"/>
      <c r="F25" s="227"/>
      <c r="H25" s="14"/>
    </row>
    <row r="26" spans="1:8" ht="15">
      <c r="A26" s="56"/>
      <c r="B26" s="215"/>
      <c r="C26" s="223"/>
      <c r="D26" s="223"/>
      <c r="E26" s="225"/>
      <c r="F26" s="227"/>
      <c r="H26" s="14"/>
    </row>
    <row r="27" spans="1:8" ht="18">
      <c r="A27" s="56"/>
      <c r="B27" s="85" t="s">
        <v>28</v>
      </c>
      <c r="C27" s="21" t="s">
        <v>11</v>
      </c>
      <c r="D27" s="30">
        <v>46</v>
      </c>
      <c r="E27" s="56">
        <v>6.82</v>
      </c>
      <c r="F27" s="66">
        <f aca="true" t="shared" si="1" ref="F27:F44">D27*E27</f>
        <v>313.72</v>
      </c>
      <c r="H27" s="14"/>
    </row>
    <row r="28" spans="1:8" ht="18">
      <c r="A28" s="56"/>
      <c r="B28" s="84" t="s">
        <v>60</v>
      </c>
      <c r="C28" s="21" t="s">
        <v>11</v>
      </c>
      <c r="D28" s="30">
        <v>4</v>
      </c>
      <c r="E28" s="56">
        <v>67.45</v>
      </c>
      <c r="F28" s="66">
        <f t="shared" si="1"/>
        <v>269.8</v>
      </c>
      <c r="H28" s="14"/>
    </row>
    <row r="29" spans="1:8" ht="18">
      <c r="A29" s="42"/>
      <c r="B29" s="89" t="s">
        <v>62</v>
      </c>
      <c r="C29" s="21" t="s">
        <v>11</v>
      </c>
      <c r="D29" s="31">
        <v>27</v>
      </c>
      <c r="E29" s="42">
        <v>27.33</v>
      </c>
      <c r="F29" s="66">
        <f t="shared" si="1"/>
        <v>737.91</v>
      </c>
      <c r="H29" s="14"/>
    </row>
    <row r="30" spans="1:8" ht="18">
      <c r="A30" s="42">
        <v>12</v>
      </c>
      <c r="B30" s="89" t="s">
        <v>64</v>
      </c>
      <c r="C30" s="22" t="s">
        <v>11</v>
      </c>
      <c r="D30" s="31">
        <f>D19+D20+D21+D27+D28+D29</f>
        <v>338</v>
      </c>
      <c r="E30" s="51">
        <v>16.91</v>
      </c>
      <c r="F30" s="63">
        <f t="shared" si="1"/>
        <v>5715.58</v>
      </c>
      <c r="H30" s="14"/>
    </row>
    <row r="31" spans="1:8" ht="18">
      <c r="A31" s="42">
        <v>13</v>
      </c>
      <c r="B31" s="12" t="s">
        <v>67</v>
      </c>
      <c r="C31" s="9" t="s">
        <v>10</v>
      </c>
      <c r="D31" s="51">
        <v>448</v>
      </c>
      <c r="E31" s="51">
        <v>12.58</v>
      </c>
      <c r="F31" s="63">
        <f t="shared" si="1"/>
        <v>5635.84</v>
      </c>
      <c r="H31" s="14"/>
    </row>
    <row r="32" spans="1:8" s="14" customFormat="1" ht="18">
      <c r="A32" s="42">
        <v>14</v>
      </c>
      <c r="B32" s="90" t="s">
        <v>66</v>
      </c>
      <c r="C32" s="22" t="s">
        <v>11</v>
      </c>
      <c r="D32" s="78">
        <v>10</v>
      </c>
      <c r="E32" s="51">
        <v>37.63</v>
      </c>
      <c r="F32" s="63">
        <f t="shared" si="1"/>
        <v>376.3</v>
      </c>
      <c r="H32" s="1"/>
    </row>
    <row r="33" spans="1:8" s="14" customFormat="1" ht="30">
      <c r="A33" s="42">
        <v>15</v>
      </c>
      <c r="B33" s="29" t="s">
        <v>65</v>
      </c>
      <c r="C33" s="22" t="s">
        <v>11</v>
      </c>
      <c r="D33" s="32">
        <v>217</v>
      </c>
      <c r="E33" s="51">
        <v>39.55</v>
      </c>
      <c r="F33" s="63">
        <f t="shared" si="1"/>
        <v>8582.349999999999</v>
      </c>
      <c r="H33" s="1"/>
    </row>
    <row r="34" spans="1:6" ht="15">
      <c r="A34" s="42">
        <v>16</v>
      </c>
      <c r="B34" s="29" t="s">
        <v>20</v>
      </c>
      <c r="C34" s="11" t="s">
        <v>4</v>
      </c>
      <c r="D34" s="11">
        <v>112</v>
      </c>
      <c r="E34" s="51">
        <v>34.78</v>
      </c>
      <c r="F34" s="63">
        <f t="shared" si="1"/>
        <v>3895.36</v>
      </c>
    </row>
    <row r="35" spans="1:8" s="14" customFormat="1" ht="30">
      <c r="A35" s="42">
        <v>17</v>
      </c>
      <c r="B35" s="29" t="s">
        <v>35</v>
      </c>
      <c r="C35" s="79" t="s">
        <v>5</v>
      </c>
      <c r="D35" s="11">
        <v>2</v>
      </c>
      <c r="E35" s="51">
        <v>1265.87</v>
      </c>
      <c r="F35" s="63">
        <f t="shared" si="1"/>
        <v>2531.74</v>
      </c>
      <c r="H35" s="1"/>
    </row>
    <row r="36" spans="1:8" s="14" customFormat="1" ht="18">
      <c r="A36" s="42">
        <v>18</v>
      </c>
      <c r="B36" s="91" t="s">
        <v>16</v>
      </c>
      <c r="C36" s="9" t="s">
        <v>11</v>
      </c>
      <c r="D36" s="80">
        <v>1</v>
      </c>
      <c r="E36" s="63">
        <v>135.88</v>
      </c>
      <c r="F36" s="64">
        <f t="shared" si="1"/>
        <v>135.88</v>
      </c>
      <c r="H36" s="1"/>
    </row>
    <row r="37" spans="1:8" s="14" customFormat="1" ht="15">
      <c r="A37" s="42">
        <v>19</v>
      </c>
      <c r="B37" s="29" t="s">
        <v>29</v>
      </c>
      <c r="C37" s="51" t="s">
        <v>5</v>
      </c>
      <c r="D37" s="51">
        <v>4</v>
      </c>
      <c r="E37" s="51">
        <v>209.46</v>
      </c>
      <c r="F37" s="63">
        <f t="shared" si="1"/>
        <v>837.84</v>
      </c>
      <c r="H37" s="1"/>
    </row>
    <row r="38" spans="1:6" s="14" customFormat="1" ht="15" customHeight="1">
      <c r="A38" s="42">
        <v>20</v>
      </c>
      <c r="B38" s="12" t="s">
        <v>6</v>
      </c>
      <c r="C38" s="11" t="s">
        <v>7</v>
      </c>
      <c r="D38" s="11">
        <v>10</v>
      </c>
      <c r="E38" s="51">
        <v>45.66</v>
      </c>
      <c r="F38" s="63">
        <f t="shared" si="1"/>
        <v>456.59999999999997</v>
      </c>
    </row>
    <row r="39" spans="1:8" ht="30">
      <c r="A39" s="42">
        <v>21</v>
      </c>
      <c r="B39" s="24" t="s">
        <v>111</v>
      </c>
      <c r="C39" s="9" t="s">
        <v>13</v>
      </c>
      <c r="D39" s="41">
        <v>26</v>
      </c>
      <c r="E39" s="51">
        <v>176.22</v>
      </c>
      <c r="F39" s="63">
        <f t="shared" si="1"/>
        <v>4581.72</v>
      </c>
      <c r="H39" s="14"/>
    </row>
    <row r="40" spans="1:6" ht="15" customHeight="1">
      <c r="A40" s="42">
        <v>22</v>
      </c>
      <c r="B40" s="29" t="s">
        <v>112</v>
      </c>
      <c r="C40" s="22" t="s">
        <v>11</v>
      </c>
      <c r="D40" s="35">
        <v>111</v>
      </c>
      <c r="E40" s="51">
        <v>49.85</v>
      </c>
      <c r="F40" s="63">
        <f t="shared" si="1"/>
        <v>5533.35</v>
      </c>
    </row>
    <row r="41" spans="1:6" ht="15">
      <c r="A41" s="42">
        <v>23</v>
      </c>
      <c r="B41" s="33" t="s">
        <v>9</v>
      </c>
      <c r="C41" s="8" t="s">
        <v>4</v>
      </c>
      <c r="D41" s="34">
        <v>256</v>
      </c>
      <c r="E41" s="51">
        <v>2.55</v>
      </c>
      <c r="F41" s="63">
        <f t="shared" si="1"/>
        <v>652.8</v>
      </c>
    </row>
    <row r="42" spans="1:6" ht="15">
      <c r="A42" s="42">
        <v>24</v>
      </c>
      <c r="B42" s="43" t="s">
        <v>25</v>
      </c>
      <c r="C42" s="44" t="s">
        <v>4</v>
      </c>
      <c r="D42" s="45">
        <v>8</v>
      </c>
      <c r="E42" s="51">
        <v>35.21</v>
      </c>
      <c r="F42" s="63">
        <f t="shared" si="1"/>
        <v>281.68</v>
      </c>
    </row>
    <row r="43" spans="1:6" ht="18.75">
      <c r="A43" s="42">
        <v>25</v>
      </c>
      <c r="B43" s="46" t="s">
        <v>26</v>
      </c>
      <c r="C43" s="47" t="s">
        <v>27</v>
      </c>
      <c r="D43" s="94">
        <v>24</v>
      </c>
      <c r="E43" s="51">
        <v>43.88</v>
      </c>
      <c r="F43" s="63">
        <f t="shared" si="1"/>
        <v>1053.1200000000001</v>
      </c>
    </row>
    <row r="44" spans="1:6" ht="18" customHeight="1">
      <c r="A44" s="42">
        <v>26</v>
      </c>
      <c r="B44" s="93" t="s">
        <v>30</v>
      </c>
      <c r="C44" s="82" t="s">
        <v>4</v>
      </c>
      <c r="D44" s="83">
        <v>112</v>
      </c>
      <c r="E44" s="51">
        <v>3.52</v>
      </c>
      <c r="F44" s="63">
        <f t="shared" si="1"/>
        <v>394.24</v>
      </c>
    </row>
    <row r="45" spans="4:6" ht="18" customHeight="1">
      <c r="D45" s="13"/>
      <c r="F45" s="105"/>
    </row>
    <row r="46" spans="1:8" s="14" customFormat="1" ht="15">
      <c r="A46" s="1"/>
      <c r="B46" s="1"/>
      <c r="C46" s="1"/>
      <c r="D46" s="1"/>
      <c r="E46" s="97" t="s">
        <v>76</v>
      </c>
      <c r="F46" s="98">
        <f>SUM(F11:F44)</f>
        <v>49489.48999999999</v>
      </c>
      <c r="H46" s="1"/>
    </row>
    <row r="47" spans="4:6" ht="15">
      <c r="D47" s="221" t="s">
        <v>77</v>
      </c>
      <c r="E47" s="221"/>
      <c r="F47" s="98">
        <f>F46*0.2</f>
        <v>9897.898</v>
      </c>
    </row>
    <row r="48" spans="5:6" ht="15">
      <c r="E48" s="97" t="s">
        <v>78</v>
      </c>
      <c r="F48" s="98">
        <f>SUM(F46:F47)</f>
        <v>59387.38799999999</v>
      </c>
    </row>
    <row r="55" ht="15">
      <c r="C55" s="36"/>
    </row>
    <row r="56" spans="1:4" ht="15">
      <c r="A56" s="13"/>
      <c r="B56" s="20"/>
      <c r="C56" s="36"/>
      <c r="D56" s="18"/>
    </row>
    <row r="57" spans="2:4" ht="15">
      <c r="B57" s="18"/>
      <c r="C57" s="36"/>
      <c r="D57" s="18"/>
    </row>
  </sheetData>
  <sheetProtection/>
  <mergeCells count="10">
    <mergeCell ref="A1:D2"/>
    <mergeCell ref="A18:A21"/>
    <mergeCell ref="B24:B26"/>
    <mergeCell ref="A6:D6"/>
    <mergeCell ref="A7:D7"/>
    <mergeCell ref="C24:C26"/>
    <mergeCell ref="D47:E47"/>
    <mergeCell ref="D24:D26"/>
    <mergeCell ref="E24:E26"/>
    <mergeCell ref="F24:F26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0">
      <selection activeCell="N24" sqref="N24"/>
    </sheetView>
  </sheetViews>
  <sheetFormatPr defaultColWidth="9.140625" defaultRowHeight="12.75"/>
  <cols>
    <col min="1" max="1" width="1.421875" style="119" customWidth="1"/>
    <col min="2" max="2" width="3.00390625" style="119" bestFit="1" customWidth="1"/>
    <col min="3" max="3" width="40.8515625" style="119" customWidth="1"/>
    <col min="4" max="4" width="5.7109375" style="119" customWidth="1"/>
    <col min="5" max="5" width="5.00390625" style="119" customWidth="1"/>
    <col min="6" max="8" width="6.140625" style="119" customWidth="1"/>
    <col min="9" max="9" width="4.140625" style="119" customWidth="1"/>
    <col min="10" max="11" width="6.140625" style="119" customWidth="1"/>
    <col min="12" max="16384" width="9.140625" style="119" customWidth="1"/>
  </cols>
  <sheetData>
    <row r="1" spans="2:5" ht="9.75" customHeight="1">
      <c r="B1" s="245"/>
      <c r="C1" s="245"/>
      <c r="D1" s="245"/>
      <c r="E1" s="245"/>
    </row>
    <row r="2" ht="15" customHeight="1">
      <c r="C2" s="204" t="s">
        <v>174</v>
      </c>
    </row>
    <row r="3" ht="12.75" hidden="1"/>
    <row r="5" spans="2:3" ht="15.75" customHeight="1">
      <c r="B5" s="120"/>
      <c r="C5" s="204" t="s">
        <v>153</v>
      </c>
    </row>
    <row r="6" spans="2:3" ht="15.75" customHeight="1">
      <c r="B6" s="120"/>
      <c r="C6" s="204"/>
    </row>
    <row r="7" spans="2:3" ht="15.75" customHeight="1">
      <c r="B7" s="120"/>
      <c r="C7" s="204" t="s">
        <v>154</v>
      </c>
    </row>
    <row r="8" spans="2:3" ht="15.75" customHeight="1">
      <c r="B8" s="120"/>
      <c r="C8" s="204"/>
    </row>
    <row r="9" spans="3:6" ht="13.5" thickBot="1">
      <c r="C9" s="245" t="s">
        <v>116</v>
      </c>
      <c r="D9" s="245"/>
      <c r="E9" s="245"/>
      <c r="F9" s="245"/>
    </row>
    <row r="10" spans="2:11" ht="12.75">
      <c r="B10" s="250" t="s">
        <v>117</v>
      </c>
      <c r="C10" s="252" t="s">
        <v>118</v>
      </c>
      <c r="D10" s="253"/>
      <c r="E10" s="246" t="s">
        <v>119</v>
      </c>
      <c r="F10" s="240" t="s">
        <v>120</v>
      </c>
      <c r="G10" s="241"/>
      <c r="H10" s="241"/>
      <c r="I10" s="242"/>
      <c r="J10" s="243" t="s">
        <v>121</v>
      </c>
      <c r="K10" s="244"/>
    </row>
    <row r="11" spans="2:11" ht="55.5">
      <c r="B11" s="251"/>
      <c r="C11" s="254"/>
      <c r="D11" s="255"/>
      <c r="E11" s="247"/>
      <c r="F11" s="174" t="s">
        <v>122</v>
      </c>
      <c r="G11" s="175" t="s">
        <v>123</v>
      </c>
      <c r="H11" s="176" t="s">
        <v>136</v>
      </c>
      <c r="I11" s="176" t="s">
        <v>124</v>
      </c>
      <c r="J11" s="177" t="s">
        <v>125</v>
      </c>
      <c r="K11" s="178" t="s">
        <v>126</v>
      </c>
    </row>
    <row r="12" spans="2:11" ht="13.5" thickBot="1">
      <c r="B12" s="168">
        <v>1</v>
      </c>
      <c r="C12" s="248">
        <v>3</v>
      </c>
      <c r="D12" s="249"/>
      <c r="E12" s="169">
        <v>4</v>
      </c>
      <c r="F12" s="170">
        <v>5</v>
      </c>
      <c r="G12" s="171">
        <v>6</v>
      </c>
      <c r="H12" s="171">
        <v>7</v>
      </c>
      <c r="I12" s="171">
        <v>8</v>
      </c>
      <c r="J12" s="172">
        <v>9</v>
      </c>
      <c r="K12" s="173">
        <v>10</v>
      </c>
    </row>
    <row r="13" spans="2:11" ht="17.25" customHeight="1" thickTop="1">
      <c r="B13" s="132"/>
      <c r="C13" s="179" t="s">
        <v>148</v>
      </c>
      <c r="D13" s="165"/>
      <c r="E13" s="123"/>
      <c r="F13" s="116"/>
      <c r="G13" s="137"/>
      <c r="H13" s="116"/>
      <c r="I13" s="137"/>
      <c r="J13" s="166"/>
      <c r="K13" s="167"/>
    </row>
    <row r="14" spans="2:11" ht="26.25" customHeight="1">
      <c r="B14" s="121" t="s">
        <v>127</v>
      </c>
      <c r="C14" s="238" t="s">
        <v>167</v>
      </c>
      <c r="D14" s="239"/>
      <c r="E14" s="133" t="s">
        <v>24</v>
      </c>
      <c r="F14" s="153"/>
      <c r="G14" s="117"/>
      <c r="H14" s="150"/>
      <c r="I14" s="125"/>
      <c r="J14" s="134"/>
      <c r="K14" s="118"/>
    </row>
    <row r="15" spans="2:11" ht="12.75" customHeight="1">
      <c r="B15" s="132"/>
      <c r="C15" s="156" t="s">
        <v>142</v>
      </c>
      <c r="D15" s="158"/>
      <c r="E15" s="136"/>
      <c r="F15" s="126">
        <v>3</v>
      </c>
      <c r="G15" s="137">
        <v>1</v>
      </c>
      <c r="H15" s="114">
        <v>1.2</v>
      </c>
      <c r="I15" s="124"/>
      <c r="J15" s="138">
        <f>F15*G15*H15</f>
        <v>3.5999999999999996</v>
      </c>
      <c r="K15" s="113"/>
    </row>
    <row r="16" spans="2:11" ht="12.75" customHeight="1">
      <c r="B16" s="132"/>
      <c r="C16" s="156" t="s">
        <v>143</v>
      </c>
      <c r="D16" s="158"/>
      <c r="E16" s="136"/>
      <c r="F16" s="126">
        <v>28</v>
      </c>
      <c r="G16" s="137">
        <v>1</v>
      </c>
      <c r="H16" s="114">
        <v>1.3</v>
      </c>
      <c r="I16" s="124"/>
      <c r="J16" s="138">
        <f>F16*G16*H16</f>
        <v>36.4</v>
      </c>
      <c r="K16" s="113"/>
    </row>
    <row r="17" spans="2:11" ht="12.75" customHeight="1">
      <c r="B17" s="132"/>
      <c r="C17" s="156" t="s">
        <v>139</v>
      </c>
      <c r="D17" s="158"/>
      <c r="E17" s="136"/>
      <c r="F17" s="126"/>
      <c r="G17" s="137"/>
      <c r="H17" s="114"/>
      <c r="I17" s="124"/>
      <c r="J17" s="138">
        <f>SUM(J15:J16)</f>
        <v>40</v>
      </c>
      <c r="K17" s="113"/>
    </row>
    <row r="18" spans="2:11" ht="12.75" customHeight="1">
      <c r="B18" s="122"/>
      <c r="C18" s="112" t="s">
        <v>138</v>
      </c>
      <c r="D18" s="135">
        <v>0.3</v>
      </c>
      <c r="E18" s="136"/>
      <c r="F18" s="116"/>
      <c r="G18" s="137"/>
      <c r="H18" s="114"/>
      <c r="I18" s="124"/>
      <c r="J18" s="138">
        <f>J17*D18</f>
        <v>12</v>
      </c>
      <c r="K18" s="113">
        <f>J18</f>
        <v>12</v>
      </c>
    </row>
    <row r="19" spans="2:11" ht="12.75" customHeight="1">
      <c r="B19" s="160" t="s">
        <v>140</v>
      </c>
      <c r="C19" s="161" t="s">
        <v>144</v>
      </c>
      <c r="D19" s="151">
        <v>0.7</v>
      </c>
      <c r="E19" s="131" t="s">
        <v>24</v>
      </c>
      <c r="F19" s="148">
        <v>0.7</v>
      </c>
      <c r="G19" s="110"/>
      <c r="H19" s="149">
        <f>J17</f>
        <v>40</v>
      </c>
      <c r="I19" s="111"/>
      <c r="J19" s="162">
        <f>H19*F19</f>
        <v>28</v>
      </c>
      <c r="K19" s="115">
        <f>J19</f>
        <v>28</v>
      </c>
    </row>
    <row r="20" spans="2:11" s="139" customFormat="1" ht="12.75" customHeight="1">
      <c r="B20" s="121" t="s">
        <v>137</v>
      </c>
      <c r="C20" s="238" t="s">
        <v>161</v>
      </c>
      <c r="D20" s="239"/>
      <c r="E20" s="140"/>
      <c r="F20" s="185"/>
      <c r="G20" s="110"/>
      <c r="H20" s="141"/>
      <c r="I20" s="110"/>
      <c r="J20" s="142"/>
      <c r="K20" s="164"/>
    </row>
    <row r="21" spans="2:11" s="139" customFormat="1" ht="15" customHeight="1">
      <c r="B21" s="128"/>
      <c r="C21" s="157" t="s">
        <v>168</v>
      </c>
      <c r="D21" s="189"/>
      <c r="E21" s="140" t="s">
        <v>24</v>
      </c>
      <c r="F21" s="185">
        <v>28</v>
      </c>
      <c r="G21" s="110">
        <v>1</v>
      </c>
      <c r="H21" s="109">
        <v>0.4</v>
      </c>
      <c r="I21" s="111"/>
      <c r="J21" s="129">
        <f>F21*G21*H21</f>
        <v>11.200000000000001</v>
      </c>
      <c r="K21" s="210">
        <f>J21</f>
        <v>11.200000000000001</v>
      </c>
    </row>
    <row r="22" spans="2:11" s="139" customFormat="1" ht="25.5" customHeight="1">
      <c r="B22" s="132" t="s">
        <v>128</v>
      </c>
      <c r="C22" s="207" t="s">
        <v>160</v>
      </c>
      <c r="D22" s="208"/>
      <c r="E22" s="163" t="s">
        <v>145</v>
      </c>
      <c r="F22" s="180">
        <v>2.5</v>
      </c>
      <c r="G22" s="110">
        <v>0.6</v>
      </c>
      <c r="H22" s="149">
        <v>0.2</v>
      </c>
      <c r="I22" s="111"/>
      <c r="J22" s="130">
        <f>H22*G22*F22</f>
        <v>0.3</v>
      </c>
      <c r="K22" s="187">
        <f>J22</f>
        <v>0.3</v>
      </c>
    </row>
    <row r="23" spans="2:11" s="139" customFormat="1" ht="15" customHeight="1">
      <c r="B23" s="132" t="s">
        <v>129</v>
      </c>
      <c r="C23" s="156" t="s">
        <v>169</v>
      </c>
      <c r="D23" s="158"/>
      <c r="E23" s="163" t="s">
        <v>166</v>
      </c>
      <c r="F23" s="190">
        <v>7</v>
      </c>
      <c r="G23" s="108"/>
      <c r="H23" s="149">
        <v>0.2</v>
      </c>
      <c r="I23" s="127"/>
      <c r="J23" s="182">
        <f>H23*F23</f>
        <v>1.4000000000000001</v>
      </c>
      <c r="K23" s="187">
        <f>J23</f>
        <v>1.4000000000000001</v>
      </c>
    </row>
    <row r="24" spans="2:11" s="139" customFormat="1" ht="39" customHeight="1">
      <c r="B24" s="121" t="s">
        <v>130</v>
      </c>
      <c r="C24" s="238" t="s">
        <v>172</v>
      </c>
      <c r="D24" s="239"/>
      <c r="E24" s="140" t="s">
        <v>24</v>
      </c>
      <c r="F24" s="153"/>
      <c r="G24" s="117"/>
      <c r="H24" s="153"/>
      <c r="I24" s="117"/>
      <c r="J24" s="186"/>
      <c r="K24" s="164"/>
    </row>
    <row r="25" spans="2:11" s="139" customFormat="1" ht="12.75" customHeight="1">
      <c r="B25" s="121"/>
      <c r="C25" s="196" t="s">
        <v>170</v>
      </c>
      <c r="D25" s="191"/>
      <c r="E25" s="140"/>
      <c r="F25" s="153"/>
      <c r="G25" s="117"/>
      <c r="H25" s="153"/>
      <c r="I25" s="117"/>
      <c r="J25" s="186">
        <f>J21</f>
        <v>11.200000000000001</v>
      </c>
      <c r="K25" s="164"/>
    </row>
    <row r="26" spans="2:11" s="139" customFormat="1" ht="12.75" customHeight="1">
      <c r="B26" s="121"/>
      <c r="C26" s="196" t="s">
        <v>173</v>
      </c>
      <c r="D26" s="191"/>
      <c r="E26" s="140"/>
      <c r="F26" s="153"/>
      <c r="G26" s="117"/>
      <c r="H26" s="153"/>
      <c r="I26" s="117"/>
      <c r="J26" s="186">
        <f>J22</f>
        <v>0.3</v>
      </c>
      <c r="K26" s="164"/>
    </row>
    <row r="27" spans="2:11" s="139" customFormat="1" ht="12.75" customHeight="1">
      <c r="B27" s="121"/>
      <c r="C27" s="196" t="s">
        <v>163</v>
      </c>
      <c r="D27" s="191"/>
      <c r="E27" s="140"/>
      <c r="F27" s="153">
        <v>2</v>
      </c>
      <c r="G27" s="209">
        <v>0.4</v>
      </c>
      <c r="H27" s="153">
        <v>0.4</v>
      </c>
      <c r="I27" s="117"/>
      <c r="J27" s="186">
        <f>H27*G27*F27</f>
        <v>0.32000000000000006</v>
      </c>
      <c r="K27" s="164"/>
    </row>
    <row r="28" spans="2:11" s="139" customFormat="1" ht="12.75" customHeight="1">
      <c r="B28" s="121"/>
      <c r="C28" s="196" t="s">
        <v>164</v>
      </c>
      <c r="D28" s="191"/>
      <c r="E28" s="140"/>
      <c r="F28" s="153"/>
      <c r="G28" s="117"/>
      <c r="H28" s="153"/>
      <c r="I28" s="117"/>
      <c r="J28" s="186">
        <f>SUM(J25:J27)</f>
        <v>11.820000000000002</v>
      </c>
      <c r="K28" s="164">
        <f>J28</f>
        <v>11.820000000000002</v>
      </c>
    </row>
    <row r="29" spans="2:11" s="139" customFormat="1" ht="12.75" customHeight="1">
      <c r="B29" s="121" t="s">
        <v>131</v>
      </c>
      <c r="C29" s="238" t="s">
        <v>147</v>
      </c>
      <c r="D29" s="239"/>
      <c r="E29" s="140" t="s">
        <v>24</v>
      </c>
      <c r="F29" s="180"/>
      <c r="G29" s="110"/>
      <c r="H29" s="184"/>
      <c r="I29" s="110"/>
      <c r="J29" s="188"/>
      <c r="K29" s="164"/>
    </row>
    <row r="30" spans="2:11" s="139" customFormat="1" ht="12.75" customHeight="1">
      <c r="B30" s="132"/>
      <c r="C30" s="156" t="s">
        <v>141</v>
      </c>
      <c r="D30" s="158"/>
      <c r="E30" s="123"/>
      <c r="F30" s="180"/>
      <c r="G30" s="110"/>
      <c r="H30" s="184"/>
      <c r="I30" s="110"/>
      <c r="J30" s="188">
        <f>H19</f>
        <v>40</v>
      </c>
      <c r="K30" s="164"/>
    </row>
    <row r="31" spans="2:11" s="139" customFormat="1" ht="12.75" customHeight="1">
      <c r="B31" s="132"/>
      <c r="C31" s="156" t="s">
        <v>165</v>
      </c>
      <c r="D31" s="158"/>
      <c r="E31" s="123"/>
      <c r="F31" s="180"/>
      <c r="G31" s="110"/>
      <c r="H31" s="184"/>
      <c r="I31" s="110"/>
      <c r="J31" s="188">
        <f>K28</f>
        <v>11.820000000000002</v>
      </c>
      <c r="K31" s="164"/>
    </row>
    <row r="32" spans="2:11" s="139" customFormat="1" ht="15" customHeight="1">
      <c r="B32" s="128"/>
      <c r="C32" s="157" t="s">
        <v>139</v>
      </c>
      <c r="D32" s="189"/>
      <c r="E32" s="159"/>
      <c r="F32" s="180"/>
      <c r="G32" s="110"/>
      <c r="H32" s="149"/>
      <c r="I32" s="111"/>
      <c r="J32" s="130">
        <f>J30-J31</f>
        <v>28.18</v>
      </c>
      <c r="K32" s="210">
        <f>J32</f>
        <v>28.18</v>
      </c>
    </row>
    <row r="33" spans="2:11" s="139" customFormat="1" ht="15" customHeight="1">
      <c r="B33" s="128" t="s">
        <v>132</v>
      </c>
      <c r="C33" s="157" t="s">
        <v>171</v>
      </c>
      <c r="D33" s="158"/>
      <c r="E33" s="123" t="s">
        <v>145</v>
      </c>
      <c r="F33" s="126"/>
      <c r="G33" s="137"/>
      <c r="H33" s="114"/>
      <c r="I33" s="124"/>
      <c r="J33" s="183">
        <f>J32</f>
        <v>28.18</v>
      </c>
      <c r="K33" s="211">
        <f>J33</f>
        <v>28.18</v>
      </c>
    </row>
    <row r="34" spans="2:11" s="139" customFormat="1" ht="12.75" customHeight="1">
      <c r="B34" s="121" t="s">
        <v>133</v>
      </c>
      <c r="C34" s="238" t="s">
        <v>158</v>
      </c>
      <c r="D34" s="239"/>
      <c r="E34" s="140" t="s">
        <v>4</v>
      </c>
      <c r="F34" s="153"/>
      <c r="G34" s="117"/>
      <c r="H34" s="153"/>
      <c r="I34" s="117"/>
      <c r="J34" s="186">
        <v>29</v>
      </c>
      <c r="K34" s="164">
        <f>J34</f>
        <v>29</v>
      </c>
    </row>
    <row r="35" spans="2:11" s="139" customFormat="1" ht="27" customHeight="1">
      <c r="B35" s="121" t="s">
        <v>134</v>
      </c>
      <c r="C35" s="238" t="s">
        <v>159</v>
      </c>
      <c r="D35" s="239"/>
      <c r="E35" s="140" t="s">
        <v>5</v>
      </c>
      <c r="F35" s="153"/>
      <c r="G35" s="117"/>
      <c r="H35" s="153"/>
      <c r="I35" s="117"/>
      <c r="J35" s="186"/>
      <c r="K35" s="164">
        <v>1</v>
      </c>
    </row>
    <row r="36" spans="2:11" s="139" customFormat="1" ht="27" customHeight="1">
      <c r="B36" s="121" t="s">
        <v>135</v>
      </c>
      <c r="C36" s="238" t="s">
        <v>162</v>
      </c>
      <c r="D36" s="239"/>
      <c r="E36" s="140" t="s">
        <v>5</v>
      </c>
      <c r="F36" s="153"/>
      <c r="G36" s="117"/>
      <c r="H36" s="153"/>
      <c r="I36" s="117"/>
      <c r="J36" s="186"/>
      <c r="K36" s="164">
        <v>1</v>
      </c>
    </row>
    <row r="37" spans="2:11" s="139" customFormat="1" ht="16.5" customHeight="1">
      <c r="B37" s="121" t="s">
        <v>149</v>
      </c>
      <c r="C37" s="238" t="s">
        <v>146</v>
      </c>
      <c r="D37" s="239"/>
      <c r="E37" s="140" t="s">
        <v>5</v>
      </c>
      <c r="F37" s="153"/>
      <c r="G37" s="117"/>
      <c r="H37" s="153"/>
      <c r="I37" s="117"/>
      <c r="J37" s="212">
        <v>2</v>
      </c>
      <c r="K37" s="164">
        <f>J37</f>
        <v>2</v>
      </c>
    </row>
    <row r="38" spans="2:11" s="139" customFormat="1" ht="12.75" customHeight="1">
      <c r="B38" s="192" t="s">
        <v>150</v>
      </c>
      <c r="C38" s="193" t="s">
        <v>151</v>
      </c>
      <c r="D38" s="194"/>
      <c r="E38" s="195" t="s">
        <v>152</v>
      </c>
      <c r="F38" s="197"/>
      <c r="G38" s="198"/>
      <c r="H38" s="198"/>
      <c r="I38" s="143"/>
      <c r="J38" s="202">
        <f>J34</f>
        <v>29</v>
      </c>
      <c r="K38" s="201">
        <f>J38</f>
        <v>29</v>
      </c>
    </row>
    <row r="39" spans="2:11" s="139" customFormat="1" ht="12.75" customHeight="1">
      <c r="B39" s="192"/>
      <c r="C39" s="193"/>
      <c r="D39" s="194"/>
      <c r="E39" s="195"/>
      <c r="F39" s="197"/>
      <c r="G39" s="198"/>
      <c r="H39" s="198"/>
      <c r="I39" s="143"/>
      <c r="J39" s="202"/>
      <c r="K39" s="201"/>
    </row>
    <row r="40" spans="2:11" s="139" customFormat="1" ht="12.75" customHeight="1">
      <c r="B40" s="192"/>
      <c r="C40" s="205" t="s">
        <v>156</v>
      </c>
      <c r="D40" s="194"/>
      <c r="E40" s="195"/>
      <c r="F40" s="206" t="s">
        <v>175</v>
      </c>
      <c r="G40" s="198"/>
      <c r="H40" s="198"/>
      <c r="I40" s="143"/>
      <c r="J40" s="203"/>
      <c r="K40" s="201"/>
    </row>
    <row r="41" spans="2:11" s="139" customFormat="1" ht="12.75" customHeight="1">
      <c r="B41" s="192"/>
      <c r="C41" s="193" t="s">
        <v>155</v>
      </c>
      <c r="D41" s="194"/>
      <c r="E41" s="195"/>
      <c r="F41" s="197"/>
      <c r="G41" s="198" t="s">
        <v>157</v>
      </c>
      <c r="H41" s="198"/>
      <c r="I41" s="199"/>
      <c r="J41" s="200"/>
      <c r="K41" s="201"/>
    </row>
    <row r="42" spans="2:11" ht="15" customHeight="1" thickBot="1">
      <c r="B42" s="144"/>
      <c r="C42" s="236"/>
      <c r="D42" s="237"/>
      <c r="E42" s="145"/>
      <c r="F42" s="146"/>
      <c r="G42" s="147"/>
      <c r="H42" s="147"/>
      <c r="I42" s="147"/>
      <c r="J42" s="154"/>
      <c r="K42" s="152"/>
    </row>
    <row r="48" ht="12.75">
      <c r="D48" s="181"/>
    </row>
    <row r="50" ht="12.75">
      <c r="C50" s="155"/>
    </row>
  </sheetData>
  <mergeCells count="17">
    <mergeCell ref="J10:K10"/>
    <mergeCell ref="C34:D34"/>
    <mergeCell ref="C20:D20"/>
    <mergeCell ref="B1:E1"/>
    <mergeCell ref="C14:D14"/>
    <mergeCell ref="E10:E11"/>
    <mergeCell ref="C12:D12"/>
    <mergeCell ref="B10:B11"/>
    <mergeCell ref="C10:D11"/>
    <mergeCell ref="C9:F9"/>
    <mergeCell ref="C42:D42"/>
    <mergeCell ref="C37:D37"/>
    <mergeCell ref="F10:I10"/>
    <mergeCell ref="C35:D35"/>
    <mergeCell ref="C36:D36"/>
    <mergeCell ref="C24:D24"/>
    <mergeCell ref="C29:D29"/>
  </mergeCells>
  <printOptions/>
  <pageMargins left="0.92" right="0.75" top="0.63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7.28125" style="1" customWidth="1"/>
    <col min="2" max="2" width="62.8515625" style="1" customWidth="1"/>
    <col min="3" max="3" width="10.710937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9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</row>
    <row r="2" spans="1:9" ht="9.75" customHeight="1">
      <c r="A2" s="228"/>
      <c r="B2" s="228"/>
      <c r="C2" s="228"/>
      <c r="D2" s="228"/>
      <c r="E2" s="2"/>
      <c r="F2" s="2"/>
      <c r="G2" s="2"/>
      <c r="H2" s="2"/>
      <c r="I2" s="2"/>
    </row>
    <row r="3" spans="1:9" ht="20.25" hidden="1">
      <c r="A3" s="16"/>
      <c r="B3" s="16"/>
      <c r="C3" s="16"/>
      <c r="D3" s="16"/>
      <c r="E3" s="2"/>
      <c r="F3" s="2"/>
      <c r="G3" s="2"/>
      <c r="H3" s="2"/>
      <c r="I3" s="2"/>
    </row>
    <row r="4" spans="1:9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</row>
    <row r="5" spans="1:9" ht="15">
      <c r="A5" s="216" t="s">
        <v>73</v>
      </c>
      <c r="B5" s="216"/>
      <c r="C5" s="216"/>
      <c r="D5" s="216"/>
      <c r="E5" s="3"/>
      <c r="F5" s="3"/>
      <c r="G5" s="3"/>
      <c r="H5" s="3"/>
      <c r="I5" s="3"/>
    </row>
    <row r="6" spans="1:9" ht="15.75" thickBot="1">
      <c r="A6" s="217" t="s">
        <v>74</v>
      </c>
      <c r="B6" s="217"/>
      <c r="C6" s="217"/>
      <c r="D6" s="217"/>
      <c r="E6" s="3"/>
      <c r="F6" s="3"/>
      <c r="G6" s="3"/>
      <c r="H6" s="3"/>
      <c r="I6" s="3"/>
    </row>
    <row r="7" spans="1:8" ht="15">
      <c r="A7" s="4" t="s">
        <v>0</v>
      </c>
      <c r="B7" s="4" t="s">
        <v>1</v>
      </c>
      <c r="C7" s="4" t="s">
        <v>2</v>
      </c>
      <c r="D7" s="4" t="s">
        <v>8</v>
      </c>
      <c r="E7" s="4" t="s">
        <v>44</v>
      </c>
      <c r="F7" s="60" t="s">
        <v>46</v>
      </c>
      <c r="G7" s="25"/>
      <c r="H7" s="26"/>
    </row>
    <row r="8" spans="1:9" ht="15.75" thickBot="1">
      <c r="A8" s="5" t="s">
        <v>3</v>
      </c>
      <c r="B8" s="6"/>
      <c r="C8" s="6"/>
      <c r="D8" s="6"/>
      <c r="E8" s="61" t="s">
        <v>45</v>
      </c>
      <c r="F8" s="62"/>
      <c r="G8" s="26"/>
      <c r="H8" s="220" t="s">
        <v>59</v>
      </c>
      <c r="I8" s="220"/>
    </row>
    <row r="9" spans="1:9" ht="15.75" thickBot="1">
      <c r="A9" s="7">
        <v>1</v>
      </c>
      <c r="B9" s="7">
        <v>2</v>
      </c>
      <c r="C9" s="7">
        <v>3</v>
      </c>
      <c r="D9" s="7">
        <v>4</v>
      </c>
      <c r="E9" s="53">
        <v>5</v>
      </c>
      <c r="F9" s="54">
        <v>6</v>
      </c>
      <c r="G9" s="25"/>
      <c r="H9" s="67" t="s">
        <v>55</v>
      </c>
      <c r="I9" s="55" t="s">
        <v>56</v>
      </c>
    </row>
    <row r="10" spans="1:9" ht="15">
      <c r="A10" s="11">
        <v>1</v>
      </c>
      <c r="B10" s="28" t="s">
        <v>18</v>
      </c>
      <c r="C10" s="11" t="s">
        <v>4</v>
      </c>
      <c r="D10" s="32">
        <v>282</v>
      </c>
      <c r="E10" s="51">
        <v>3.92</v>
      </c>
      <c r="F10" s="102">
        <f aca="true" t="shared" si="0" ref="F10:F16">D10*E10</f>
        <v>1105.44</v>
      </c>
      <c r="G10" s="25"/>
      <c r="H10" s="52">
        <v>66.6</v>
      </c>
      <c r="I10" s="96">
        <v>65.94</v>
      </c>
    </row>
    <row r="11" spans="1:9" ht="15">
      <c r="A11" s="11">
        <v>2</v>
      </c>
      <c r="B11" s="28" t="s">
        <v>69</v>
      </c>
      <c r="C11" s="11" t="s">
        <v>4</v>
      </c>
      <c r="D11" s="32">
        <v>32</v>
      </c>
      <c r="E11" s="51">
        <v>3.92</v>
      </c>
      <c r="F11" s="102">
        <f t="shared" si="0"/>
        <v>125.44</v>
      </c>
      <c r="G11" s="25"/>
      <c r="H11" s="50">
        <v>41.36</v>
      </c>
      <c r="I11" s="51">
        <v>66.08</v>
      </c>
    </row>
    <row r="12" spans="1:9" ht="30">
      <c r="A12" s="11">
        <v>3</v>
      </c>
      <c r="B12" s="28" t="s">
        <v>31</v>
      </c>
      <c r="C12" s="11" t="s">
        <v>10</v>
      </c>
      <c r="D12" s="32">
        <v>324</v>
      </c>
      <c r="E12" s="51">
        <v>6.78</v>
      </c>
      <c r="F12" s="102">
        <f t="shared" si="0"/>
        <v>2196.7200000000003</v>
      </c>
      <c r="G12" s="25"/>
      <c r="H12" s="50">
        <v>66.6</v>
      </c>
      <c r="I12" s="51"/>
    </row>
    <row r="13" spans="1:9" ht="30">
      <c r="A13" s="11">
        <v>4</v>
      </c>
      <c r="B13" s="28" t="s">
        <v>70</v>
      </c>
      <c r="C13" s="11" t="s">
        <v>10</v>
      </c>
      <c r="D13" s="32">
        <v>19</v>
      </c>
      <c r="E13" s="51">
        <v>6.78</v>
      </c>
      <c r="F13" s="102">
        <f t="shared" si="0"/>
        <v>128.82</v>
      </c>
      <c r="G13" s="25"/>
      <c r="H13" s="50">
        <v>41.36</v>
      </c>
      <c r="I13" s="51"/>
    </row>
    <row r="14" spans="1:9" ht="15">
      <c r="A14" s="11">
        <v>5</v>
      </c>
      <c r="B14" s="28" t="s">
        <v>22</v>
      </c>
      <c r="C14" s="11" t="s">
        <v>4</v>
      </c>
      <c r="D14" s="32">
        <v>8</v>
      </c>
      <c r="E14" s="51">
        <v>4.88</v>
      </c>
      <c r="F14" s="102">
        <f t="shared" si="0"/>
        <v>39.04</v>
      </c>
      <c r="G14" s="25"/>
      <c r="H14" s="72">
        <f>SUM(H10:H13)</f>
        <v>215.92000000000002</v>
      </c>
      <c r="I14" s="1">
        <f>SUM(I10:I13)</f>
        <v>132.01999999999998</v>
      </c>
    </row>
    <row r="15" spans="1:8" ht="18">
      <c r="A15" s="11">
        <v>6</v>
      </c>
      <c r="B15" s="28" t="s">
        <v>23</v>
      </c>
      <c r="C15" s="11" t="s">
        <v>10</v>
      </c>
      <c r="D15" s="32">
        <v>24</v>
      </c>
      <c r="E15" s="51">
        <v>4.35</v>
      </c>
      <c r="F15" s="102">
        <f t="shared" si="0"/>
        <v>104.39999999999999</v>
      </c>
      <c r="G15" s="25"/>
      <c r="H15" s="19"/>
    </row>
    <row r="16" spans="1:8" ht="30">
      <c r="A16" s="51">
        <v>7</v>
      </c>
      <c r="B16" s="33" t="s">
        <v>63</v>
      </c>
      <c r="C16" s="11" t="s">
        <v>24</v>
      </c>
      <c r="D16" s="11">
        <v>37</v>
      </c>
      <c r="E16" s="51">
        <v>16.91</v>
      </c>
      <c r="F16" s="102">
        <f t="shared" si="0"/>
        <v>625.67</v>
      </c>
      <c r="G16" s="25"/>
      <c r="H16" s="19"/>
    </row>
    <row r="17" spans="1:7" ht="30">
      <c r="A17" s="213">
        <v>8</v>
      </c>
      <c r="B17" s="84" t="s">
        <v>38</v>
      </c>
      <c r="C17" s="10"/>
      <c r="D17" s="10"/>
      <c r="E17" s="55"/>
      <c r="F17" s="64"/>
      <c r="G17" s="25"/>
    </row>
    <row r="18" spans="1:6" ht="18">
      <c r="A18" s="213">
        <f>A17+1</f>
        <v>9</v>
      </c>
      <c r="B18" s="85" t="s">
        <v>12</v>
      </c>
      <c r="C18" s="21" t="s">
        <v>11</v>
      </c>
      <c r="D18" s="30">
        <v>106</v>
      </c>
      <c r="E18" s="56">
        <v>6.82</v>
      </c>
      <c r="F18" s="66">
        <f>D18*E18</f>
        <v>722.9200000000001</v>
      </c>
    </row>
    <row r="19" spans="1:7" ht="18">
      <c r="A19" s="213">
        <f>A18+1</f>
        <v>10</v>
      </c>
      <c r="B19" s="84" t="s">
        <v>60</v>
      </c>
      <c r="C19" s="21" t="s">
        <v>11</v>
      </c>
      <c r="D19" s="30">
        <v>7</v>
      </c>
      <c r="E19" s="56">
        <v>67.45</v>
      </c>
      <c r="F19" s="66">
        <f>D19*E19</f>
        <v>472.15000000000003</v>
      </c>
      <c r="G19" s="25"/>
    </row>
    <row r="20" spans="1:6" ht="15.75" customHeight="1">
      <c r="A20" s="214">
        <f>A19+1</f>
        <v>11</v>
      </c>
      <c r="B20" s="86" t="s">
        <v>61</v>
      </c>
      <c r="C20" s="23" t="s">
        <v>11</v>
      </c>
      <c r="D20" s="31">
        <v>20</v>
      </c>
      <c r="E20" s="42">
        <v>27.33</v>
      </c>
      <c r="F20" s="65">
        <f>D20*E20</f>
        <v>546.5999999999999</v>
      </c>
    </row>
    <row r="21" spans="1:7" ht="30">
      <c r="A21" s="213">
        <v>9</v>
      </c>
      <c r="B21" s="84" t="s">
        <v>19</v>
      </c>
      <c r="C21" s="10"/>
      <c r="D21" s="10"/>
      <c r="E21" s="55"/>
      <c r="F21" s="64"/>
      <c r="G21" s="25"/>
    </row>
    <row r="22" spans="1:6" ht="18">
      <c r="A22" s="213">
        <f>A21+1</f>
        <v>10</v>
      </c>
      <c r="B22" s="85" t="s">
        <v>12</v>
      </c>
      <c r="C22" s="21" t="s">
        <v>11</v>
      </c>
      <c r="D22" s="30">
        <v>173</v>
      </c>
      <c r="E22" s="56">
        <v>6.82</v>
      </c>
      <c r="F22" s="66">
        <f>D22*E22</f>
        <v>1179.8600000000001</v>
      </c>
    </row>
    <row r="23" spans="1:7" ht="18">
      <c r="A23" s="213">
        <f>A22+1</f>
        <v>11</v>
      </c>
      <c r="B23" s="84" t="s">
        <v>60</v>
      </c>
      <c r="C23" s="21" t="s">
        <v>11</v>
      </c>
      <c r="D23" s="30">
        <v>11</v>
      </c>
      <c r="E23" s="56">
        <v>67.45</v>
      </c>
      <c r="F23" s="66">
        <f>D23*E23</f>
        <v>741.95</v>
      </c>
      <c r="G23" s="25"/>
    </row>
    <row r="24" spans="1:6" ht="15.75" customHeight="1">
      <c r="A24" s="214">
        <f>A23+1</f>
        <v>12</v>
      </c>
      <c r="B24" s="86" t="s">
        <v>61</v>
      </c>
      <c r="C24" s="23" t="s">
        <v>11</v>
      </c>
      <c r="D24" s="31">
        <v>32</v>
      </c>
      <c r="E24" s="42">
        <v>27.33</v>
      </c>
      <c r="F24" s="65">
        <f>D24*E24</f>
        <v>874.56</v>
      </c>
    </row>
    <row r="25" spans="1:8" ht="30">
      <c r="A25" s="38">
        <v>10</v>
      </c>
      <c r="B25" s="87" t="s">
        <v>14</v>
      </c>
      <c r="C25" s="23" t="s">
        <v>11</v>
      </c>
      <c r="D25" s="31">
        <f>D20+D24+D31</f>
        <v>75</v>
      </c>
      <c r="E25" s="51">
        <v>4.25</v>
      </c>
      <c r="F25" s="63">
        <f>D25*E25</f>
        <v>318.75</v>
      </c>
      <c r="H25" s="14"/>
    </row>
    <row r="26" spans="1:8" ht="18">
      <c r="A26" s="38">
        <v>11</v>
      </c>
      <c r="B26" s="88" t="s">
        <v>17</v>
      </c>
      <c r="C26" s="23" t="s">
        <v>11</v>
      </c>
      <c r="D26" s="39">
        <v>75</v>
      </c>
      <c r="E26" s="51">
        <v>4.89</v>
      </c>
      <c r="F26" s="63">
        <f>D26*E26</f>
        <v>366.75</v>
      </c>
      <c r="H26" s="14"/>
    </row>
    <row r="27" spans="1:6" ht="15" customHeight="1">
      <c r="A27" s="56">
        <v>12</v>
      </c>
      <c r="B27" s="218" t="s">
        <v>68</v>
      </c>
      <c r="C27" s="222"/>
      <c r="D27" s="222"/>
      <c r="E27" s="224"/>
      <c r="F27" s="226"/>
    </row>
    <row r="28" spans="1:8" ht="15">
      <c r="A28" s="56"/>
      <c r="B28" s="219"/>
      <c r="C28" s="223"/>
      <c r="D28" s="223"/>
      <c r="E28" s="225"/>
      <c r="F28" s="227"/>
      <c r="H28" s="14"/>
    </row>
    <row r="29" spans="1:8" ht="18">
      <c r="A29" s="56"/>
      <c r="B29" s="85" t="s">
        <v>28</v>
      </c>
      <c r="C29" s="21" t="s">
        <v>11</v>
      </c>
      <c r="D29" s="30">
        <v>40</v>
      </c>
      <c r="E29" s="56">
        <v>6.82</v>
      </c>
      <c r="F29" s="66">
        <f aca="true" t="shared" si="1" ref="F29:F47">D29*E29</f>
        <v>272.8</v>
      </c>
      <c r="H29" s="14"/>
    </row>
    <row r="30" spans="1:8" ht="18">
      <c r="A30" s="56"/>
      <c r="B30" s="84" t="s">
        <v>60</v>
      </c>
      <c r="C30" s="21" t="s">
        <v>11</v>
      </c>
      <c r="D30" s="30">
        <v>3</v>
      </c>
      <c r="E30" s="56">
        <v>67.45</v>
      </c>
      <c r="F30" s="66">
        <f t="shared" si="1"/>
        <v>202.35000000000002</v>
      </c>
      <c r="H30" s="14"/>
    </row>
    <row r="31" spans="1:8" ht="18">
      <c r="A31" s="42"/>
      <c r="B31" s="89" t="s">
        <v>62</v>
      </c>
      <c r="C31" s="21" t="s">
        <v>11</v>
      </c>
      <c r="D31" s="31">
        <v>23</v>
      </c>
      <c r="E31" s="42">
        <v>27.33</v>
      </c>
      <c r="F31" s="66">
        <f t="shared" si="1"/>
        <v>628.5899999999999</v>
      </c>
      <c r="H31" s="14"/>
    </row>
    <row r="32" spans="1:8" ht="18">
      <c r="A32" s="42">
        <v>13</v>
      </c>
      <c r="B32" s="89" t="s">
        <v>64</v>
      </c>
      <c r="C32" s="22" t="s">
        <v>11</v>
      </c>
      <c r="D32" s="31">
        <f>D18+D19+D20+D22+D23+D24+D29+D30+D31</f>
        <v>415</v>
      </c>
      <c r="E32" s="51">
        <v>16.91</v>
      </c>
      <c r="F32" s="63">
        <f t="shared" si="1"/>
        <v>7017.65</v>
      </c>
      <c r="H32" s="14"/>
    </row>
    <row r="33" spans="1:8" ht="18">
      <c r="A33" s="42">
        <v>14</v>
      </c>
      <c r="B33" s="12" t="s">
        <v>67</v>
      </c>
      <c r="C33" s="9" t="s">
        <v>10</v>
      </c>
      <c r="D33" s="51">
        <v>564</v>
      </c>
      <c r="E33" s="51">
        <v>12.58</v>
      </c>
      <c r="F33" s="63">
        <f t="shared" si="1"/>
        <v>7095.12</v>
      </c>
      <c r="H33" s="14"/>
    </row>
    <row r="34" spans="1:8" s="14" customFormat="1" ht="18">
      <c r="A34" s="42">
        <v>15</v>
      </c>
      <c r="B34" s="90" t="s">
        <v>66</v>
      </c>
      <c r="C34" s="22" t="s">
        <v>11</v>
      </c>
      <c r="D34" s="78">
        <v>13</v>
      </c>
      <c r="E34" s="51">
        <v>37.63</v>
      </c>
      <c r="F34" s="63">
        <f t="shared" si="1"/>
        <v>489.19000000000005</v>
      </c>
      <c r="H34" s="1"/>
    </row>
    <row r="35" spans="1:8" s="14" customFormat="1" ht="30">
      <c r="A35" s="42">
        <v>16</v>
      </c>
      <c r="B35" s="29" t="s">
        <v>65</v>
      </c>
      <c r="C35" s="22" t="s">
        <v>11</v>
      </c>
      <c r="D35" s="32">
        <v>261</v>
      </c>
      <c r="E35" s="51">
        <v>39.55</v>
      </c>
      <c r="F35" s="63">
        <f t="shared" si="1"/>
        <v>10322.55</v>
      </c>
      <c r="H35" s="1"/>
    </row>
    <row r="36" spans="1:6" ht="15">
      <c r="A36" s="42">
        <v>17</v>
      </c>
      <c r="B36" s="29" t="s">
        <v>20</v>
      </c>
      <c r="C36" s="11" t="s">
        <v>4</v>
      </c>
      <c r="D36" s="11">
        <v>141</v>
      </c>
      <c r="E36" s="51">
        <v>34.78</v>
      </c>
      <c r="F36" s="63">
        <f t="shared" si="1"/>
        <v>4903.9800000000005</v>
      </c>
    </row>
    <row r="37" spans="1:6" s="14" customFormat="1" ht="30">
      <c r="A37" s="42">
        <v>18</v>
      </c>
      <c r="B37" s="29" t="s">
        <v>34</v>
      </c>
      <c r="C37" s="79" t="s">
        <v>5</v>
      </c>
      <c r="D37" s="11">
        <v>1</v>
      </c>
      <c r="E37" s="51">
        <v>1071.46</v>
      </c>
      <c r="F37" s="63">
        <f t="shared" si="1"/>
        <v>1071.46</v>
      </c>
    </row>
    <row r="38" spans="1:8" s="14" customFormat="1" ht="30">
      <c r="A38" s="42">
        <v>19</v>
      </c>
      <c r="B38" s="29" t="s">
        <v>35</v>
      </c>
      <c r="C38" s="79" t="s">
        <v>5</v>
      </c>
      <c r="D38" s="11">
        <v>3</v>
      </c>
      <c r="E38" s="51">
        <v>1265.87</v>
      </c>
      <c r="F38" s="63">
        <f t="shared" si="1"/>
        <v>3797.6099999999997</v>
      </c>
      <c r="H38" s="1"/>
    </row>
    <row r="39" spans="1:8" s="14" customFormat="1" ht="18">
      <c r="A39" s="42">
        <v>20</v>
      </c>
      <c r="B39" s="91" t="s">
        <v>16</v>
      </c>
      <c r="C39" s="9" t="s">
        <v>11</v>
      </c>
      <c r="D39" s="80">
        <v>1</v>
      </c>
      <c r="E39" s="63">
        <v>135.88</v>
      </c>
      <c r="F39" s="64">
        <f t="shared" si="1"/>
        <v>135.88</v>
      </c>
      <c r="H39" s="1"/>
    </row>
    <row r="40" spans="1:8" s="14" customFormat="1" ht="15">
      <c r="A40" s="42">
        <v>21</v>
      </c>
      <c r="B40" s="29" t="s">
        <v>29</v>
      </c>
      <c r="C40" s="51" t="s">
        <v>5</v>
      </c>
      <c r="D40" s="51">
        <v>4</v>
      </c>
      <c r="E40" s="51">
        <v>209.46</v>
      </c>
      <c r="F40" s="63">
        <f t="shared" si="1"/>
        <v>837.84</v>
      </c>
      <c r="H40" s="1"/>
    </row>
    <row r="41" spans="1:6" s="14" customFormat="1" ht="15" customHeight="1">
      <c r="A41" s="42">
        <v>22</v>
      </c>
      <c r="B41" s="12" t="s">
        <v>6</v>
      </c>
      <c r="C41" s="11" t="s">
        <v>7</v>
      </c>
      <c r="D41" s="11">
        <v>18</v>
      </c>
      <c r="E41" s="51">
        <v>45.66</v>
      </c>
      <c r="F41" s="63">
        <f t="shared" si="1"/>
        <v>821.8799999999999</v>
      </c>
    </row>
    <row r="42" spans="1:8" ht="30">
      <c r="A42" s="42">
        <v>23</v>
      </c>
      <c r="B42" s="24" t="s">
        <v>111</v>
      </c>
      <c r="C42" s="9" t="s">
        <v>13</v>
      </c>
      <c r="D42" s="41">
        <v>33</v>
      </c>
      <c r="E42" s="51">
        <v>176.22</v>
      </c>
      <c r="F42" s="63">
        <f t="shared" si="1"/>
        <v>5815.26</v>
      </c>
      <c r="H42" s="14"/>
    </row>
    <row r="43" spans="1:6" ht="15" customHeight="1">
      <c r="A43" s="42">
        <v>24</v>
      </c>
      <c r="B43" s="29" t="s">
        <v>112</v>
      </c>
      <c r="C43" s="22" t="s">
        <v>11</v>
      </c>
      <c r="D43" s="35">
        <v>140</v>
      </c>
      <c r="E43" s="51">
        <v>49.85</v>
      </c>
      <c r="F43" s="63">
        <f t="shared" si="1"/>
        <v>6979</v>
      </c>
    </row>
    <row r="44" spans="1:6" ht="15">
      <c r="A44" s="42">
        <v>25</v>
      </c>
      <c r="B44" s="33" t="s">
        <v>9</v>
      </c>
      <c r="C44" s="8" t="s">
        <v>4</v>
      </c>
      <c r="D44" s="34">
        <v>314</v>
      </c>
      <c r="E44" s="51">
        <v>2.55</v>
      </c>
      <c r="F44" s="63">
        <f t="shared" si="1"/>
        <v>800.6999999999999</v>
      </c>
    </row>
    <row r="45" spans="1:6" ht="15">
      <c r="A45" s="42">
        <v>26</v>
      </c>
      <c r="B45" s="43" t="s">
        <v>25</v>
      </c>
      <c r="C45" s="44" t="s">
        <v>4</v>
      </c>
      <c r="D45" s="45">
        <v>8</v>
      </c>
      <c r="E45" s="51">
        <v>35.21</v>
      </c>
      <c r="F45" s="63">
        <f t="shared" si="1"/>
        <v>281.68</v>
      </c>
    </row>
    <row r="46" spans="1:6" ht="18.75">
      <c r="A46" s="42">
        <v>27</v>
      </c>
      <c r="B46" s="46" t="s">
        <v>26</v>
      </c>
      <c r="C46" s="47" t="s">
        <v>27</v>
      </c>
      <c r="D46" s="94">
        <v>24</v>
      </c>
      <c r="E46" s="51">
        <v>43.88</v>
      </c>
      <c r="F46" s="63">
        <f t="shared" si="1"/>
        <v>1053.1200000000001</v>
      </c>
    </row>
    <row r="47" spans="1:6" ht="18" customHeight="1">
      <c r="A47" s="51">
        <v>28</v>
      </c>
      <c r="B47" s="93" t="s">
        <v>30</v>
      </c>
      <c r="C47" s="82" t="s">
        <v>4</v>
      </c>
      <c r="D47" s="83">
        <v>141</v>
      </c>
      <c r="E47" s="51">
        <v>3.52</v>
      </c>
      <c r="F47" s="63">
        <f t="shared" si="1"/>
        <v>496.32</v>
      </c>
    </row>
    <row r="48" spans="1:8" s="14" customFormat="1" ht="15">
      <c r="A48" s="1"/>
      <c r="B48" s="1"/>
      <c r="C48" s="1"/>
      <c r="D48" s="1"/>
      <c r="E48" s="97" t="s">
        <v>76</v>
      </c>
      <c r="F48" s="98">
        <f>SUM(F10:F47)</f>
        <v>62572.04999999999</v>
      </c>
      <c r="H48" s="1"/>
    </row>
    <row r="49" spans="4:6" ht="15">
      <c r="D49" s="221" t="s">
        <v>77</v>
      </c>
      <c r="E49" s="221"/>
      <c r="F49" s="98">
        <f>F48*0.2</f>
        <v>12514.409999999998</v>
      </c>
    </row>
    <row r="50" spans="5:6" ht="15">
      <c r="E50" s="97" t="s">
        <v>78</v>
      </c>
      <c r="F50" s="98">
        <f>SUM(F48:F49)</f>
        <v>75086.45999999999</v>
      </c>
    </row>
    <row r="57" ht="15">
      <c r="C57" s="36"/>
    </row>
    <row r="58" spans="1:4" ht="15">
      <c r="A58" s="13"/>
      <c r="B58" s="20"/>
      <c r="C58" s="36"/>
      <c r="D58" s="18"/>
    </row>
    <row r="59" spans="2:4" ht="15">
      <c r="B59" s="18"/>
      <c r="C59" s="36"/>
      <c r="D59" s="18"/>
    </row>
  </sheetData>
  <sheetProtection/>
  <mergeCells count="12">
    <mergeCell ref="D49:E49"/>
    <mergeCell ref="D27:D28"/>
    <mergeCell ref="E27:E28"/>
    <mergeCell ref="F27:F28"/>
    <mergeCell ref="A1:D2"/>
    <mergeCell ref="A21:A24"/>
    <mergeCell ref="A5:D5"/>
    <mergeCell ref="A6:D6"/>
    <mergeCell ref="C27:C28"/>
    <mergeCell ref="B27:B28"/>
    <mergeCell ref="H8:I8"/>
    <mergeCell ref="A17:A20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7.28125" style="1" customWidth="1"/>
    <col min="2" max="2" width="62.8515625" style="1" customWidth="1"/>
    <col min="3" max="3" width="10.7109375" style="1" customWidth="1"/>
    <col min="4" max="4" width="7.8515625" style="1" bestFit="1" customWidth="1"/>
    <col min="5" max="5" width="8.8515625" style="1" bestFit="1" customWidth="1"/>
    <col min="6" max="6" width="10.7109375" style="1" bestFit="1" customWidth="1"/>
    <col min="7" max="7" width="13.00390625" style="1" customWidth="1"/>
    <col min="8" max="8" width="7.00390625" style="1" bestFit="1" customWidth="1"/>
    <col min="9" max="16384" width="9.140625" style="1" customWidth="1"/>
  </cols>
  <sheetData>
    <row r="1" spans="1:8" ht="12.75" customHeight="1">
      <c r="A1" s="228" t="s">
        <v>115</v>
      </c>
      <c r="B1" s="228"/>
      <c r="C1" s="228"/>
      <c r="D1" s="228"/>
      <c r="E1" s="17"/>
      <c r="F1" s="3"/>
      <c r="G1" s="3"/>
      <c r="H1" s="3"/>
    </row>
    <row r="2" spans="1:8" ht="18" customHeight="1">
      <c r="A2" s="228"/>
      <c r="B2" s="228"/>
      <c r="C2" s="228"/>
      <c r="D2" s="228"/>
      <c r="E2" s="2"/>
      <c r="F2" s="2"/>
      <c r="G2" s="2"/>
      <c r="H2" s="2"/>
    </row>
    <row r="3" spans="1:8" ht="20.25" hidden="1">
      <c r="A3" s="16"/>
      <c r="B3" s="16"/>
      <c r="C3" s="16"/>
      <c r="D3" s="16"/>
      <c r="E3" s="2"/>
      <c r="F3" s="2"/>
      <c r="G3" s="2"/>
      <c r="H3" s="2"/>
    </row>
    <row r="4" spans="1:8" ht="15.75" customHeight="1">
      <c r="A4" s="40" t="s">
        <v>47</v>
      </c>
      <c r="B4" s="3"/>
      <c r="C4" s="3"/>
      <c r="D4" s="3"/>
      <c r="E4" s="3"/>
      <c r="F4" s="3"/>
      <c r="G4" s="3"/>
      <c r="H4" s="3"/>
    </row>
    <row r="5" spans="1:8" ht="15">
      <c r="A5" s="15"/>
      <c r="B5" s="3"/>
      <c r="C5" s="3"/>
      <c r="D5" s="3"/>
      <c r="E5" s="3"/>
      <c r="F5" s="3"/>
      <c r="G5" s="3"/>
      <c r="H5" s="3"/>
    </row>
    <row r="6" spans="1:8" ht="15">
      <c r="A6" s="216" t="s">
        <v>75</v>
      </c>
      <c r="B6" s="216"/>
      <c r="C6" s="216"/>
      <c r="D6" s="216"/>
      <c r="E6" s="3"/>
      <c r="F6" s="3"/>
      <c r="G6" s="3"/>
      <c r="H6" s="3"/>
    </row>
    <row r="7" spans="1:8" ht="15.75" thickBot="1">
      <c r="A7" s="217" t="s">
        <v>74</v>
      </c>
      <c r="B7" s="217"/>
      <c r="C7" s="217"/>
      <c r="D7" s="217"/>
      <c r="E7" s="3"/>
      <c r="F7" s="3"/>
      <c r="G7" s="3"/>
      <c r="H7" s="3"/>
    </row>
    <row r="8" spans="1:8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95" t="s">
        <v>59</v>
      </c>
    </row>
    <row r="10" spans="1:8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67" t="s">
        <v>55</v>
      </c>
    </row>
    <row r="11" spans="1:8" ht="15">
      <c r="A11" s="11">
        <v>1</v>
      </c>
      <c r="B11" s="28" t="s">
        <v>18</v>
      </c>
      <c r="C11" s="11" t="s">
        <v>4</v>
      </c>
      <c r="D11" s="32">
        <v>262</v>
      </c>
      <c r="E11" s="51">
        <v>3.92</v>
      </c>
      <c r="F11" s="102">
        <f aca="true" t="shared" si="0" ref="F11:F17">D11*E11</f>
        <v>1027.04</v>
      </c>
      <c r="G11" s="25"/>
      <c r="H11" s="52">
        <v>79.2</v>
      </c>
    </row>
    <row r="12" spans="1:8" ht="15">
      <c r="A12" s="11">
        <v>2</v>
      </c>
      <c r="B12" s="28" t="s">
        <v>69</v>
      </c>
      <c r="C12" s="11" t="s">
        <v>4</v>
      </c>
      <c r="D12" s="32">
        <v>24</v>
      </c>
      <c r="E12" s="51">
        <v>3.92</v>
      </c>
      <c r="F12" s="102">
        <f t="shared" si="0"/>
        <v>94.08</v>
      </c>
      <c r="G12" s="25"/>
      <c r="H12" s="50">
        <v>34.85</v>
      </c>
    </row>
    <row r="13" spans="1:8" ht="30">
      <c r="A13" s="11">
        <v>3</v>
      </c>
      <c r="B13" s="28" t="s">
        <v>31</v>
      </c>
      <c r="C13" s="11" t="s">
        <v>10</v>
      </c>
      <c r="D13" s="32">
        <v>301</v>
      </c>
      <c r="E13" s="51">
        <v>6.78</v>
      </c>
      <c r="F13" s="102">
        <f t="shared" si="0"/>
        <v>2040.78</v>
      </c>
      <c r="G13" s="25"/>
      <c r="H13" s="50">
        <v>79.2</v>
      </c>
    </row>
    <row r="14" spans="1:8" ht="30">
      <c r="A14" s="11">
        <v>4</v>
      </c>
      <c r="B14" s="28" t="s">
        <v>70</v>
      </c>
      <c r="C14" s="11" t="s">
        <v>10</v>
      </c>
      <c r="D14" s="32">
        <v>14</v>
      </c>
      <c r="E14" s="51">
        <v>6.78</v>
      </c>
      <c r="F14" s="102">
        <f t="shared" si="0"/>
        <v>94.92</v>
      </c>
      <c r="G14" s="25"/>
      <c r="H14" s="50">
        <v>105.33</v>
      </c>
    </row>
    <row r="15" spans="1:8" ht="15">
      <c r="A15" s="11">
        <v>5</v>
      </c>
      <c r="B15" s="28" t="s">
        <v>22</v>
      </c>
      <c r="C15" s="11" t="s">
        <v>4</v>
      </c>
      <c r="D15" s="32">
        <v>8</v>
      </c>
      <c r="E15" s="51">
        <v>4.88</v>
      </c>
      <c r="F15" s="102">
        <f t="shared" si="0"/>
        <v>39.04</v>
      </c>
      <c r="G15" s="25"/>
      <c r="H15" s="51">
        <v>77.4</v>
      </c>
    </row>
    <row r="16" spans="1:8" ht="18">
      <c r="A16" s="11">
        <v>6</v>
      </c>
      <c r="B16" s="28" t="s">
        <v>23</v>
      </c>
      <c r="C16" s="11" t="s">
        <v>10</v>
      </c>
      <c r="D16" s="32">
        <v>24</v>
      </c>
      <c r="E16" s="51">
        <v>4.35</v>
      </c>
      <c r="F16" s="102">
        <f t="shared" si="0"/>
        <v>104.39999999999999</v>
      </c>
      <c r="G16" s="25"/>
      <c r="H16" s="51">
        <v>91.45</v>
      </c>
    </row>
    <row r="17" spans="1:8" ht="30">
      <c r="A17" s="51">
        <v>7</v>
      </c>
      <c r="B17" s="33" t="s">
        <v>63</v>
      </c>
      <c r="C17" s="11" t="s">
        <v>24</v>
      </c>
      <c r="D17" s="11">
        <v>34</v>
      </c>
      <c r="E17" s="51">
        <v>16.91</v>
      </c>
      <c r="F17" s="102">
        <f t="shared" si="0"/>
        <v>574.94</v>
      </c>
      <c r="G17" s="25"/>
      <c r="H17" s="19">
        <f>SUM(H11:H16)</f>
        <v>467.43</v>
      </c>
    </row>
    <row r="18" spans="1:7" ht="30">
      <c r="A18" s="213">
        <v>8</v>
      </c>
      <c r="B18" s="84" t="s">
        <v>19</v>
      </c>
      <c r="C18" s="10"/>
      <c r="D18" s="10"/>
      <c r="E18" s="55"/>
      <c r="F18" s="64"/>
      <c r="G18" s="25"/>
    </row>
    <row r="19" spans="1:6" ht="18">
      <c r="A19" s="213">
        <f>A18+1</f>
        <v>9</v>
      </c>
      <c r="B19" s="85" t="s">
        <v>12</v>
      </c>
      <c r="C19" s="21" t="s">
        <v>11</v>
      </c>
      <c r="D19" s="30">
        <v>374</v>
      </c>
      <c r="E19" s="56">
        <v>6.82</v>
      </c>
      <c r="F19" s="66">
        <f>D19*E19</f>
        <v>2550.6800000000003</v>
      </c>
    </row>
    <row r="20" spans="1:7" ht="18">
      <c r="A20" s="213">
        <f>A19+1</f>
        <v>10</v>
      </c>
      <c r="B20" s="84" t="s">
        <v>60</v>
      </c>
      <c r="C20" s="21" t="s">
        <v>11</v>
      </c>
      <c r="D20" s="30">
        <v>23</v>
      </c>
      <c r="E20" s="56">
        <v>67.45</v>
      </c>
      <c r="F20" s="66">
        <f>D20*E20</f>
        <v>1551.3500000000001</v>
      </c>
      <c r="G20" s="25"/>
    </row>
    <row r="21" spans="1:6" ht="15.75" customHeight="1">
      <c r="A21" s="214">
        <f>A20+1</f>
        <v>11</v>
      </c>
      <c r="B21" s="86" t="s">
        <v>61</v>
      </c>
      <c r="C21" s="23" t="s">
        <v>11</v>
      </c>
      <c r="D21" s="31">
        <v>70</v>
      </c>
      <c r="E21" s="42">
        <v>27.33</v>
      </c>
      <c r="F21" s="65">
        <f>D21*E21</f>
        <v>1913.1</v>
      </c>
    </row>
    <row r="22" spans="1:8" ht="30">
      <c r="A22" s="38">
        <v>9</v>
      </c>
      <c r="B22" s="87" t="s">
        <v>14</v>
      </c>
      <c r="C22" s="23" t="s">
        <v>11</v>
      </c>
      <c r="D22" s="31">
        <f>D21+D29</f>
        <v>93</v>
      </c>
      <c r="E22" s="51">
        <v>4.25</v>
      </c>
      <c r="F22" s="63">
        <f>D22*E22</f>
        <v>395.25</v>
      </c>
      <c r="H22" s="14"/>
    </row>
    <row r="23" spans="1:8" ht="18">
      <c r="A23" s="38">
        <v>10</v>
      </c>
      <c r="B23" s="88" t="s">
        <v>17</v>
      </c>
      <c r="C23" s="23" t="s">
        <v>11</v>
      </c>
      <c r="D23" s="39">
        <v>93</v>
      </c>
      <c r="E23" s="51">
        <v>4.89</v>
      </c>
      <c r="F23" s="63">
        <f>D23*E23</f>
        <v>454.77</v>
      </c>
      <c r="H23" s="14"/>
    </row>
    <row r="24" spans="1:6" ht="15">
      <c r="A24" s="56">
        <v>11</v>
      </c>
      <c r="B24" s="215" t="s">
        <v>68</v>
      </c>
      <c r="C24" s="222"/>
      <c r="D24" s="222"/>
      <c r="E24" s="224"/>
      <c r="F24" s="226"/>
    </row>
    <row r="25" spans="1:8" ht="15">
      <c r="A25" s="56"/>
      <c r="B25" s="215"/>
      <c r="C25" s="223"/>
      <c r="D25" s="223"/>
      <c r="E25" s="225"/>
      <c r="F25" s="227"/>
      <c r="H25" s="14"/>
    </row>
    <row r="26" spans="1:8" ht="15">
      <c r="A26" s="56"/>
      <c r="B26" s="215"/>
      <c r="C26" s="223"/>
      <c r="D26" s="223"/>
      <c r="E26" s="225"/>
      <c r="F26" s="227"/>
      <c r="H26" s="14"/>
    </row>
    <row r="27" spans="1:8" ht="18">
      <c r="A27" s="56"/>
      <c r="B27" s="85" t="s">
        <v>28</v>
      </c>
      <c r="C27" s="21" t="s">
        <v>11</v>
      </c>
      <c r="D27" s="30">
        <v>40</v>
      </c>
      <c r="E27" s="56">
        <v>6.82</v>
      </c>
      <c r="F27" s="66">
        <f aca="true" t="shared" si="1" ref="F27:F45">D27*E27</f>
        <v>272.8</v>
      </c>
      <c r="H27" s="14"/>
    </row>
    <row r="28" spans="1:8" ht="18">
      <c r="A28" s="56"/>
      <c r="B28" s="84" t="s">
        <v>60</v>
      </c>
      <c r="C28" s="21" t="s">
        <v>11</v>
      </c>
      <c r="D28" s="30">
        <v>3</v>
      </c>
      <c r="E28" s="56">
        <v>67.45</v>
      </c>
      <c r="F28" s="66">
        <f t="shared" si="1"/>
        <v>202.35000000000002</v>
      </c>
      <c r="H28" s="14"/>
    </row>
    <row r="29" spans="1:8" ht="18">
      <c r="A29" s="42"/>
      <c r="B29" s="89" t="s">
        <v>62</v>
      </c>
      <c r="C29" s="21" t="s">
        <v>11</v>
      </c>
      <c r="D29" s="31">
        <v>23</v>
      </c>
      <c r="E29" s="42">
        <v>27.33</v>
      </c>
      <c r="F29" s="66">
        <f t="shared" si="1"/>
        <v>628.5899999999999</v>
      </c>
      <c r="H29" s="14"/>
    </row>
    <row r="30" spans="1:8" ht="18">
      <c r="A30" s="42">
        <v>12</v>
      </c>
      <c r="B30" s="89" t="s">
        <v>64</v>
      </c>
      <c r="C30" s="22" t="s">
        <v>11</v>
      </c>
      <c r="D30" s="31">
        <f>D19+D20+D21+D27+D28+D29</f>
        <v>533</v>
      </c>
      <c r="E30" s="51">
        <v>16.91</v>
      </c>
      <c r="F30" s="63">
        <f t="shared" si="1"/>
        <v>9013.03</v>
      </c>
      <c r="H30" s="14"/>
    </row>
    <row r="31" spans="1:8" ht="18">
      <c r="A31" s="42">
        <v>13</v>
      </c>
      <c r="B31" s="12" t="s">
        <v>67</v>
      </c>
      <c r="C31" s="9" t="s">
        <v>10</v>
      </c>
      <c r="D31" s="51">
        <v>524</v>
      </c>
      <c r="E31" s="51">
        <v>12.58</v>
      </c>
      <c r="F31" s="63">
        <f t="shared" si="1"/>
        <v>6591.92</v>
      </c>
      <c r="H31" s="14"/>
    </row>
    <row r="32" spans="1:8" s="14" customFormat="1" ht="18">
      <c r="A32" s="42">
        <v>14</v>
      </c>
      <c r="B32" s="90" t="s">
        <v>66</v>
      </c>
      <c r="C32" s="22" t="s">
        <v>11</v>
      </c>
      <c r="D32" s="78">
        <v>12</v>
      </c>
      <c r="E32" s="51">
        <v>37.63</v>
      </c>
      <c r="F32" s="63">
        <f t="shared" si="1"/>
        <v>451.56000000000006</v>
      </c>
      <c r="H32" s="1"/>
    </row>
    <row r="33" spans="1:8" s="14" customFormat="1" ht="30">
      <c r="A33" s="42">
        <v>15</v>
      </c>
      <c r="B33" s="29" t="s">
        <v>65</v>
      </c>
      <c r="C33" s="22" t="s">
        <v>11</v>
      </c>
      <c r="D33" s="32">
        <v>391</v>
      </c>
      <c r="E33" s="51">
        <v>39.55</v>
      </c>
      <c r="F33" s="63">
        <f t="shared" si="1"/>
        <v>15464.05</v>
      </c>
      <c r="H33" s="1"/>
    </row>
    <row r="34" spans="1:6" ht="15">
      <c r="A34" s="42">
        <v>16</v>
      </c>
      <c r="B34" s="29" t="s">
        <v>20</v>
      </c>
      <c r="C34" s="11" t="s">
        <v>4</v>
      </c>
      <c r="D34" s="11">
        <v>131</v>
      </c>
      <c r="E34" s="51">
        <v>34.78</v>
      </c>
      <c r="F34" s="63">
        <f t="shared" si="1"/>
        <v>4556.18</v>
      </c>
    </row>
    <row r="35" spans="1:8" s="14" customFormat="1" ht="30">
      <c r="A35" s="42">
        <v>17</v>
      </c>
      <c r="B35" s="29" t="s">
        <v>35</v>
      </c>
      <c r="C35" s="79" t="s">
        <v>5</v>
      </c>
      <c r="D35" s="11">
        <v>2</v>
      </c>
      <c r="E35" s="51">
        <v>1265.87</v>
      </c>
      <c r="F35" s="63">
        <f t="shared" si="1"/>
        <v>2531.74</v>
      </c>
      <c r="H35" s="1"/>
    </row>
    <row r="36" spans="1:6" s="14" customFormat="1" ht="30">
      <c r="A36" s="42">
        <v>18</v>
      </c>
      <c r="B36" s="29" t="s">
        <v>36</v>
      </c>
      <c r="C36" s="79" t="s">
        <v>5</v>
      </c>
      <c r="D36" s="11">
        <v>1</v>
      </c>
      <c r="E36" s="51">
        <v>1575.32</v>
      </c>
      <c r="F36" s="63">
        <f t="shared" si="1"/>
        <v>1575.32</v>
      </c>
    </row>
    <row r="37" spans="1:8" s="14" customFormat="1" ht="18">
      <c r="A37" s="42">
        <v>19</v>
      </c>
      <c r="B37" s="91" t="s">
        <v>16</v>
      </c>
      <c r="C37" s="9" t="s">
        <v>11</v>
      </c>
      <c r="D37" s="80">
        <v>1.5</v>
      </c>
      <c r="E37" s="63">
        <v>135.88</v>
      </c>
      <c r="F37" s="64">
        <f t="shared" si="1"/>
        <v>203.82</v>
      </c>
      <c r="H37" s="1"/>
    </row>
    <row r="38" spans="1:8" s="14" customFormat="1" ht="15">
      <c r="A38" s="42">
        <v>20</v>
      </c>
      <c r="B38" s="29" t="s">
        <v>29</v>
      </c>
      <c r="C38" s="51" t="s">
        <v>5</v>
      </c>
      <c r="D38" s="51">
        <v>4</v>
      </c>
      <c r="E38" s="51">
        <v>209.46</v>
      </c>
      <c r="F38" s="63">
        <f t="shared" si="1"/>
        <v>837.84</v>
      </c>
      <c r="H38" s="1"/>
    </row>
    <row r="39" spans="1:6" s="14" customFormat="1" ht="15" customHeight="1">
      <c r="A39" s="42">
        <v>21</v>
      </c>
      <c r="B39" s="12" t="s">
        <v>6</v>
      </c>
      <c r="C39" s="11" t="s">
        <v>7</v>
      </c>
      <c r="D39" s="11">
        <v>15</v>
      </c>
      <c r="E39" s="51">
        <v>45.66</v>
      </c>
      <c r="F39" s="63">
        <f t="shared" si="1"/>
        <v>684.9</v>
      </c>
    </row>
    <row r="40" spans="1:8" ht="30">
      <c r="A40" s="42">
        <v>22</v>
      </c>
      <c r="B40" s="24" t="s">
        <v>111</v>
      </c>
      <c r="C40" s="9" t="s">
        <v>13</v>
      </c>
      <c r="D40" s="41">
        <v>30</v>
      </c>
      <c r="E40" s="51">
        <v>176.22</v>
      </c>
      <c r="F40" s="63">
        <f t="shared" si="1"/>
        <v>5286.6</v>
      </c>
      <c r="H40" s="14"/>
    </row>
    <row r="41" spans="1:6" ht="15" customHeight="1">
      <c r="A41" s="42">
        <v>23</v>
      </c>
      <c r="B41" s="29" t="s">
        <v>112</v>
      </c>
      <c r="C41" s="22" t="s">
        <v>11</v>
      </c>
      <c r="D41" s="35">
        <v>130</v>
      </c>
      <c r="E41" s="51">
        <v>49.85</v>
      </c>
      <c r="F41" s="63">
        <f t="shared" si="1"/>
        <v>6480.5</v>
      </c>
    </row>
    <row r="42" spans="1:6" ht="15">
      <c r="A42" s="42">
        <v>24</v>
      </c>
      <c r="B42" s="33" t="s">
        <v>9</v>
      </c>
      <c r="C42" s="8" t="s">
        <v>4</v>
      </c>
      <c r="D42" s="34">
        <v>286</v>
      </c>
      <c r="E42" s="51">
        <v>2.55</v>
      </c>
      <c r="F42" s="63">
        <f t="shared" si="1"/>
        <v>729.3</v>
      </c>
    </row>
    <row r="43" spans="1:6" ht="15">
      <c r="A43" s="42">
        <v>25</v>
      </c>
      <c r="B43" s="43" t="s">
        <v>25</v>
      </c>
      <c r="C43" s="44" t="s">
        <v>4</v>
      </c>
      <c r="D43" s="45">
        <v>8</v>
      </c>
      <c r="E43" s="51">
        <v>35.21</v>
      </c>
      <c r="F43" s="63">
        <f t="shared" si="1"/>
        <v>281.68</v>
      </c>
    </row>
    <row r="44" spans="1:6" ht="18.75">
      <c r="A44" s="42">
        <v>26</v>
      </c>
      <c r="B44" s="46" t="s">
        <v>26</v>
      </c>
      <c r="C44" s="47" t="s">
        <v>27</v>
      </c>
      <c r="D44" s="94">
        <v>24</v>
      </c>
      <c r="E44" s="51">
        <v>43.88</v>
      </c>
      <c r="F44" s="63">
        <f t="shared" si="1"/>
        <v>1053.1200000000001</v>
      </c>
    </row>
    <row r="45" spans="1:6" ht="18" customHeight="1">
      <c r="A45" s="42">
        <v>27</v>
      </c>
      <c r="B45" s="93" t="s">
        <v>30</v>
      </c>
      <c r="C45" s="82" t="s">
        <v>4</v>
      </c>
      <c r="D45" s="83">
        <v>131</v>
      </c>
      <c r="E45" s="51">
        <v>3.52</v>
      </c>
      <c r="F45" s="63">
        <f t="shared" si="1"/>
        <v>461.12</v>
      </c>
    </row>
    <row r="46" spans="4:6" ht="18" customHeight="1">
      <c r="D46" s="13"/>
      <c r="F46" s="105"/>
    </row>
    <row r="47" spans="1:8" s="14" customFormat="1" ht="15">
      <c r="A47" s="1"/>
      <c r="B47" s="1"/>
      <c r="C47" s="1"/>
      <c r="D47" s="1"/>
      <c r="E47" s="97" t="s">
        <v>76</v>
      </c>
      <c r="F47" s="98">
        <f>SUM(F11:F45)</f>
        <v>68146.76999999997</v>
      </c>
      <c r="H47" s="1"/>
    </row>
    <row r="48" spans="4:6" ht="15">
      <c r="D48" s="221" t="s">
        <v>77</v>
      </c>
      <c r="E48" s="221"/>
      <c r="F48" s="98">
        <f>F47*0.2</f>
        <v>13629.353999999996</v>
      </c>
    </row>
    <row r="49" spans="5:6" ht="15">
      <c r="E49" s="97" t="s">
        <v>78</v>
      </c>
      <c r="F49" s="98">
        <f>SUM(F47:F48)</f>
        <v>81776.12399999997</v>
      </c>
    </row>
    <row r="56" ht="15">
      <c r="C56" s="36"/>
    </row>
    <row r="57" spans="1:4" ht="15">
      <c r="A57" s="13"/>
      <c r="B57" s="20"/>
      <c r="C57" s="36"/>
      <c r="D57" s="18"/>
    </row>
    <row r="58" spans="2:4" ht="15">
      <c r="B58" s="18"/>
      <c r="C58" s="36"/>
      <c r="D58" s="18"/>
    </row>
  </sheetData>
  <sheetProtection/>
  <mergeCells count="10">
    <mergeCell ref="E24:E26"/>
    <mergeCell ref="F24:F26"/>
    <mergeCell ref="D48:E48"/>
    <mergeCell ref="A1:D2"/>
    <mergeCell ref="A18:A21"/>
    <mergeCell ref="B24:B26"/>
    <mergeCell ref="A6:D6"/>
    <mergeCell ref="A7:D7"/>
    <mergeCell ref="C24:C26"/>
    <mergeCell ref="D24:D26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7.28125" style="1" customWidth="1"/>
    <col min="2" max="2" width="62.8515625" style="1" customWidth="1"/>
    <col min="3" max="3" width="10.140625" style="1" customWidth="1"/>
    <col min="4" max="4" width="7.8515625" style="1" customWidth="1"/>
    <col min="5" max="5" width="8.8515625" style="1" bestFit="1" customWidth="1"/>
    <col min="6" max="6" width="11.8515625" style="1" bestFit="1" customWidth="1"/>
    <col min="7" max="7" width="13.00390625" style="1" customWidth="1"/>
    <col min="8" max="8" width="7.00390625" style="1" bestFit="1" customWidth="1"/>
    <col min="9" max="9" width="7.7109375" style="1" bestFit="1" customWidth="1"/>
    <col min="10" max="11" width="7.00390625" style="1" bestFit="1" customWidth="1"/>
    <col min="12" max="16384" width="9.140625" style="1" customWidth="1"/>
  </cols>
  <sheetData>
    <row r="1" spans="1:12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  <c r="L1" s="3"/>
    </row>
    <row r="2" spans="1:12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  <c r="L2" s="2"/>
    </row>
    <row r="3" spans="1:12" ht="20.25" hidden="1">
      <c r="A3" s="16"/>
      <c r="B3" s="16"/>
      <c r="C3" s="16"/>
      <c r="D3" s="16"/>
      <c r="E3" s="2"/>
      <c r="F3" s="2"/>
      <c r="G3" s="2"/>
      <c r="H3" s="2"/>
      <c r="I3" s="2"/>
      <c r="L3" s="2"/>
    </row>
    <row r="4" spans="1:12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  <c r="L4" s="3"/>
    </row>
    <row r="5" spans="1:12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16" t="s">
        <v>48</v>
      </c>
      <c r="B6" s="216"/>
      <c r="C6" s="216"/>
      <c r="D6" s="216"/>
      <c r="E6" s="3"/>
      <c r="F6" s="3"/>
      <c r="G6" s="3"/>
      <c r="H6" s="3"/>
      <c r="I6" s="3"/>
      <c r="J6" s="3"/>
      <c r="K6" s="3"/>
      <c r="L6" s="3"/>
    </row>
    <row r="7" spans="1:12" ht="15.75" thickBot="1">
      <c r="A7" s="217" t="s">
        <v>49</v>
      </c>
      <c r="B7" s="217"/>
      <c r="C7" s="217"/>
      <c r="D7" s="217"/>
      <c r="E7" s="3"/>
      <c r="F7" s="3"/>
      <c r="G7" s="3"/>
      <c r="H7" s="3"/>
      <c r="I7" s="3"/>
      <c r="J7" s="3"/>
      <c r="K7" s="3"/>
      <c r="L7" s="3"/>
    </row>
    <row r="8" spans="1:11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3"/>
      <c r="J8" s="37"/>
      <c r="K8" s="37"/>
    </row>
    <row r="9" spans="1:11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29" t="s">
        <v>59</v>
      </c>
      <c r="I9" s="230"/>
      <c r="J9" s="230"/>
      <c r="K9" s="231"/>
    </row>
    <row r="10" spans="1:11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7"/>
      <c r="H10" s="67" t="s">
        <v>55</v>
      </c>
      <c r="I10" s="68" t="s">
        <v>56</v>
      </c>
      <c r="J10" s="69" t="s">
        <v>57</v>
      </c>
      <c r="K10" s="69" t="s">
        <v>58</v>
      </c>
    </row>
    <row r="11" spans="1:11" ht="15">
      <c r="A11" s="11">
        <v>1</v>
      </c>
      <c r="B11" s="28" t="s">
        <v>18</v>
      </c>
      <c r="C11" s="11" t="s">
        <v>4</v>
      </c>
      <c r="D11" s="32">
        <v>608</v>
      </c>
      <c r="E11" s="51">
        <v>3.92</v>
      </c>
      <c r="F11" s="102">
        <f>D11*E11</f>
        <v>2383.36</v>
      </c>
      <c r="G11" s="27"/>
      <c r="H11" s="52">
        <v>100.8</v>
      </c>
      <c r="I11" s="70">
        <v>174.33</v>
      </c>
      <c r="J11" s="42">
        <v>68.4</v>
      </c>
      <c r="K11" s="42">
        <v>104.4</v>
      </c>
    </row>
    <row r="12" spans="1:11" ht="15">
      <c r="A12" s="11">
        <v>2</v>
      </c>
      <c r="B12" s="28" t="s">
        <v>39</v>
      </c>
      <c r="C12" s="11" t="s">
        <v>4</v>
      </c>
      <c r="D12" s="32">
        <v>216</v>
      </c>
      <c r="E12" s="51">
        <v>3.92</v>
      </c>
      <c r="F12" s="102">
        <f aca="true" t="shared" si="0" ref="F12:F18">D12*E12</f>
        <v>846.72</v>
      </c>
      <c r="G12" s="27"/>
      <c r="H12" s="50">
        <v>74.11</v>
      </c>
      <c r="I12" s="71"/>
      <c r="J12" s="51">
        <v>90.97</v>
      </c>
      <c r="K12" s="51">
        <v>351.76</v>
      </c>
    </row>
    <row r="13" spans="1:11" ht="30">
      <c r="A13" s="11">
        <v>3</v>
      </c>
      <c r="B13" s="28" t="s">
        <v>31</v>
      </c>
      <c r="C13" s="11" t="s">
        <v>10</v>
      </c>
      <c r="D13" s="32">
        <v>699</v>
      </c>
      <c r="E13" s="51">
        <v>6.78</v>
      </c>
      <c r="F13" s="102">
        <f t="shared" si="0"/>
        <v>4739.22</v>
      </c>
      <c r="G13" s="27"/>
      <c r="H13" s="50">
        <v>100.8</v>
      </c>
      <c r="I13" s="71"/>
      <c r="J13" s="51">
        <v>68.4</v>
      </c>
      <c r="K13" s="51"/>
    </row>
    <row r="14" spans="1:11" ht="30">
      <c r="A14" s="11">
        <v>4</v>
      </c>
      <c r="B14" s="28" t="s">
        <v>32</v>
      </c>
      <c r="C14" s="11" t="s">
        <v>10</v>
      </c>
      <c r="D14" s="32">
        <v>130</v>
      </c>
      <c r="E14" s="51">
        <v>6.78</v>
      </c>
      <c r="F14" s="102">
        <f t="shared" si="0"/>
        <v>881.4</v>
      </c>
      <c r="G14" s="27"/>
      <c r="H14" s="50">
        <v>107</v>
      </c>
      <c r="I14" s="71"/>
      <c r="J14" s="51">
        <v>114.59</v>
      </c>
      <c r="K14" s="51"/>
    </row>
    <row r="15" spans="1:11" ht="30">
      <c r="A15" s="11"/>
      <c r="B15" s="28" t="s">
        <v>109</v>
      </c>
      <c r="C15" s="11" t="s">
        <v>10</v>
      </c>
      <c r="D15" s="32">
        <v>531</v>
      </c>
      <c r="E15" s="51">
        <v>4.51</v>
      </c>
      <c r="F15" s="102">
        <f>D15*E15</f>
        <v>2394.81</v>
      </c>
      <c r="G15" s="27"/>
      <c r="H15" s="50"/>
      <c r="I15" s="71"/>
      <c r="J15" s="51"/>
      <c r="K15" s="51"/>
    </row>
    <row r="16" spans="1:11" ht="15">
      <c r="A16" s="11">
        <v>5</v>
      </c>
      <c r="B16" s="28" t="s">
        <v>22</v>
      </c>
      <c r="C16" s="11" t="s">
        <v>4</v>
      </c>
      <c r="D16" s="32">
        <v>30</v>
      </c>
      <c r="E16" s="51">
        <v>4.88</v>
      </c>
      <c r="F16" s="102">
        <f t="shared" si="0"/>
        <v>146.4</v>
      </c>
      <c r="G16" s="27"/>
      <c r="H16" s="50">
        <v>24</v>
      </c>
      <c r="I16" s="71"/>
      <c r="J16" s="51">
        <v>104.4</v>
      </c>
      <c r="K16" s="51"/>
    </row>
    <row r="17" spans="1:11" ht="18">
      <c r="A17" s="11">
        <v>6</v>
      </c>
      <c r="B17" s="28" t="s">
        <v>23</v>
      </c>
      <c r="C17" s="11" t="s">
        <v>10</v>
      </c>
      <c r="D17" s="32">
        <v>180</v>
      </c>
      <c r="E17" s="51">
        <v>4.35</v>
      </c>
      <c r="F17" s="102">
        <f t="shared" si="0"/>
        <v>782.9999999999999</v>
      </c>
      <c r="G17" s="27"/>
      <c r="H17" s="50">
        <v>23.91</v>
      </c>
      <c r="I17" s="71"/>
      <c r="J17" s="51">
        <v>310.19</v>
      </c>
      <c r="K17" s="51"/>
    </row>
    <row r="18" spans="1:11" ht="30">
      <c r="A18" s="51">
        <v>7</v>
      </c>
      <c r="B18" s="33" t="s">
        <v>63</v>
      </c>
      <c r="C18" s="11" t="s">
        <v>24</v>
      </c>
      <c r="D18" s="11">
        <v>154</v>
      </c>
      <c r="E18" s="51">
        <v>16.91</v>
      </c>
      <c r="F18" s="102">
        <f t="shared" si="0"/>
        <v>2604.14</v>
      </c>
      <c r="G18" s="27"/>
      <c r="H18" s="50">
        <v>60</v>
      </c>
      <c r="I18" s="71"/>
      <c r="J18" s="51"/>
      <c r="K18" s="51"/>
    </row>
    <row r="19" spans="1:11" ht="30">
      <c r="A19" s="213">
        <v>8</v>
      </c>
      <c r="B19" s="84" t="s">
        <v>38</v>
      </c>
      <c r="C19" s="10"/>
      <c r="D19" s="10"/>
      <c r="E19" s="56"/>
      <c r="F19" s="66"/>
      <c r="G19" s="27"/>
      <c r="H19" s="51">
        <v>18.43</v>
      </c>
      <c r="I19" s="51"/>
      <c r="J19" s="51"/>
      <c r="K19" s="51"/>
    </row>
    <row r="20" spans="1:11" ht="18">
      <c r="A20" s="213">
        <f>A19+1</f>
        <v>9</v>
      </c>
      <c r="B20" s="85" t="s">
        <v>12</v>
      </c>
      <c r="C20" s="21" t="s">
        <v>11</v>
      </c>
      <c r="D20" s="30">
        <v>140</v>
      </c>
      <c r="E20" s="56">
        <v>6.82</v>
      </c>
      <c r="F20" s="66">
        <f>D20*E20</f>
        <v>954.8000000000001</v>
      </c>
      <c r="H20" s="51">
        <v>156</v>
      </c>
      <c r="I20" s="51"/>
      <c r="J20" s="51"/>
      <c r="K20" s="51"/>
    </row>
    <row r="21" spans="1:11" ht="18">
      <c r="A21" s="213">
        <f>A20+1</f>
        <v>10</v>
      </c>
      <c r="B21" s="84" t="s">
        <v>60</v>
      </c>
      <c r="C21" s="21" t="s">
        <v>11</v>
      </c>
      <c r="D21" s="30">
        <v>9</v>
      </c>
      <c r="E21" s="56">
        <v>67.45</v>
      </c>
      <c r="F21" s="66">
        <f>D21*E21</f>
        <v>607.0500000000001</v>
      </c>
      <c r="G21" s="25"/>
      <c r="H21" s="51">
        <v>54.75</v>
      </c>
      <c r="I21" s="51"/>
      <c r="J21" s="51"/>
      <c r="K21" s="51"/>
    </row>
    <row r="22" spans="1:11" ht="15.75" customHeight="1">
      <c r="A22" s="214">
        <f>A21+1</f>
        <v>11</v>
      </c>
      <c r="B22" s="86" t="s">
        <v>61</v>
      </c>
      <c r="C22" s="23" t="s">
        <v>11</v>
      </c>
      <c r="D22" s="31">
        <v>26</v>
      </c>
      <c r="E22" s="42">
        <v>27.33</v>
      </c>
      <c r="F22" s="65">
        <f>D22*E22</f>
        <v>710.5799999999999</v>
      </c>
      <c r="H22" s="51">
        <v>74.4</v>
      </c>
      <c r="I22" s="51"/>
      <c r="J22" s="51"/>
      <c r="K22" s="51"/>
    </row>
    <row r="23" spans="1:11" ht="30">
      <c r="A23" s="213">
        <v>9</v>
      </c>
      <c r="B23" s="84" t="s">
        <v>19</v>
      </c>
      <c r="C23" s="10"/>
      <c r="D23" s="10"/>
      <c r="E23" s="55"/>
      <c r="F23" s="64"/>
      <c r="H23" s="51">
        <v>28.88</v>
      </c>
      <c r="I23" s="51"/>
      <c r="J23" s="51"/>
      <c r="K23" s="51"/>
    </row>
    <row r="24" spans="1:11" ht="18">
      <c r="A24" s="213">
        <f>A23+1</f>
        <v>10</v>
      </c>
      <c r="B24" s="85" t="s">
        <v>12</v>
      </c>
      <c r="C24" s="21" t="s">
        <v>11</v>
      </c>
      <c r="D24" s="30">
        <v>752</v>
      </c>
      <c r="E24" s="56">
        <v>6.82</v>
      </c>
      <c r="F24" s="66">
        <f>D24*E24</f>
        <v>5128.64</v>
      </c>
      <c r="H24" s="51">
        <v>84</v>
      </c>
      <c r="I24" s="51"/>
      <c r="J24" s="51"/>
      <c r="K24" s="51"/>
    </row>
    <row r="25" spans="1:11" ht="18">
      <c r="A25" s="213">
        <f>A24+1</f>
        <v>11</v>
      </c>
      <c r="B25" s="84" t="s">
        <v>60</v>
      </c>
      <c r="C25" s="21" t="s">
        <v>11</v>
      </c>
      <c r="D25" s="30">
        <v>47</v>
      </c>
      <c r="E25" s="56">
        <v>67.45</v>
      </c>
      <c r="F25" s="66">
        <f>D25*E25</f>
        <v>3170.15</v>
      </c>
      <c r="G25" s="25"/>
      <c r="H25" s="51">
        <v>32.95</v>
      </c>
      <c r="I25" s="51"/>
      <c r="J25" s="51"/>
      <c r="K25" s="51"/>
    </row>
    <row r="26" spans="1:12" ht="15.75" customHeight="1">
      <c r="A26" s="214">
        <f>A25+1</f>
        <v>12</v>
      </c>
      <c r="B26" s="86" t="s">
        <v>61</v>
      </c>
      <c r="C26" s="23" t="s">
        <v>11</v>
      </c>
      <c r="D26" s="31">
        <v>141</v>
      </c>
      <c r="E26" s="42">
        <v>27.33</v>
      </c>
      <c r="F26" s="65">
        <f>D26*E26</f>
        <v>3853.5299999999997</v>
      </c>
      <c r="H26" s="72">
        <f>SUM(H11:H25)</f>
        <v>940.03</v>
      </c>
      <c r="I26" s="72">
        <f>SUM(I11:I25)</f>
        <v>174.33</v>
      </c>
      <c r="J26" s="72">
        <f>SUM(J11:J25)</f>
        <v>756.95</v>
      </c>
      <c r="K26" s="72">
        <f>SUM(K11:K25)</f>
        <v>456.15999999999997</v>
      </c>
      <c r="L26" s="1">
        <f>SUM(H26:K26)</f>
        <v>2327.47</v>
      </c>
    </row>
    <row r="27" spans="1:11" ht="30">
      <c r="A27" s="213">
        <v>10</v>
      </c>
      <c r="B27" s="84" t="s">
        <v>37</v>
      </c>
      <c r="C27" s="10"/>
      <c r="D27" s="10"/>
      <c r="E27" s="55"/>
      <c r="F27" s="64"/>
      <c r="H27" s="19"/>
      <c r="I27" s="19"/>
      <c r="J27" s="19"/>
      <c r="K27" s="19"/>
    </row>
    <row r="28" spans="1:11" ht="18">
      <c r="A28" s="213">
        <f>A27+1</f>
        <v>11</v>
      </c>
      <c r="B28" s="85" t="s">
        <v>12</v>
      </c>
      <c r="C28" s="21" t="s">
        <v>11</v>
      </c>
      <c r="D28" s="30">
        <v>606</v>
      </c>
      <c r="E28" s="56">
        <v>6.82</v>
      </c>
      <c r="F28" s="66">
        <f>D28*E28</f>
        <v>4132.92</v>
      </c>
      <c r="H28" s="19"/>
      <c r="I28" s="19"/>
      <c r="J28" s="19"/>
      <c r="K28" s="19"/>
    </row>
    <row r="29" spans="1:11" ht="18">
      <c r="A29" s="213">
        <f>A28+1</f>
        <v>12</v>
      </c>
      <c r="B29" s="84" t="s">
        <v>60</v>
      </c>
      <c r="C29" s="21" t="s">
        <v>11</v>
      </c>
      <c r="D29" s="30">
        <v>37</v>
      </c>
      <c r="E29" s="56">
        <v>67.45</v>
      </c>
      <c r="F29" s="66">
        <f>D29*E29</f>
        <v>2495.65</v>
      </c>
      <c r="G29" s="25"/>
      <c r="H29" s="19"/>
      <c r="I29" s="19"/>
      <c r="J29" s="19"/>
      <c r="K29" s="19"/>
    </row>
    <row r="30" spans="1:11" ht="15.75" customHeight="1">
      <c r="A30" s="214">
        <f>A29+1</f>
        <v>13</v>
      </c>
      <c r="B30" s="86" t="s">
        <v>61</v>
      </c>
      <c r="C30" s="23" t="s">
        <v>11</v>
      </c>
      <c r="D30" s="31">
        <v>114</v>
      </c>
      <c r="E30" s="42">
        <v>27.33</v>
      </c>
      <c r="F30" s="65">
        <f>D30*E30</f>
        <v>3115.62</v>
      </c>
      <c r="H30" s="19"/>
      <c r="I30" s="19"/>
      <c r="J30" s="19"/>
      <c r="K30" s="19"/>
    </row>
    <row r="31" spans="1:11" ht="30">
      <c r="A31" s="213">
        <v>11</v>
      </c>
      <c r="B31" s="84" t="s">
        <v>42</v>
      </c>
      <c r="C31" s="10"/>
      <c r="D31" s="10"/>
      <c r="E31" s="55"/>
      <c r="F31" s="64"/>
      <c r="H31" s="19"/>
      <c r="I31" s="19"/>
      <c r="J31" s="19"/>
      <c r="K31" s="19"/>
    </row>
    <row r="32" spans="1:11" ht="18">
      <c r="A32" s="213">
        <f>A31+1</f>
        <v>12</v>
      </c>
      <c r="B32" s="85" t="s">
        <v>12</v>
      </c>
      <c r="C32" s="21" t="s">
        <v>11</v>
      </c>
      <c r="D32" s="30">
        <v>365</v>
      </c>
      <c r="E32" s="56">
        <v>6.82</v>
      </c>
      <c r="F32" s="66">
        <f>D32*E32</f>
        <v>2489.3</v>
      </c>
      <c r="H32" s="19"/>
      <c r="I32" s="19"/>
      <c r="J32" s="19"/>
      <c r="K32" s="19"/>
    </row>
    <row r="33" spans="1:11" ht="18">
      <c r="A33" s="213">
        <f>A32+1</f>
        <v>13</v>
      </c>
      <c r="B33" s="84" t="s">
        <v>60</v>
      </c>
      <c r="C33" s="21" t="s">
        <v>11</v>
      </c>
      <c r="D33" s="30">
        <v>23</v>
      </c>
      <c r="E33" s="56">
        <v>67.45</v>
      </c>
      <c r="F33" s="66">
        <f>D33*E33</f>
        <v>1551.3500000000001</v>
      </c>
      <c r="H33" s="19"/>
      <c r="I33" s="19"/>
      <c r="J33" s="19"/>
      <c r="K33" s="19"/>
    </row>
    <row r="34" spans="1:6" ht="18">
      <c r="A34" s="214">
        <f>A33+1</f>
        <v>14</v>
      </c>
      <c r="B34" s="86" t="s">
        <v>61</v>
      </c>
      <c r="C34" s="23" t="s">
        <v>11</v>
      </c>
      <c r="D34" s="31">
        <v>68</v>
      </c>
      <c r="E34" s="42">
        <v>27.33</v>
      </c>
      <c r="F34" s="66">
        <f>D34*E34</f>
        <v>1858.4399999999998</v>
      </c>
    </row>
    <row r="35" spans="1:6" ht="30">
      <c r="A35" s="38">
        <v>12</v>
      </c>
      <c r="B35" s="87" t="s">
        <v>14</v>
      </c>
      <c r="C35" s="23" t="s">
        <v>11</v>
      </c>
      <c r="D35" s="31">
        <f>D22+D26+D30+D34+D42</f>
        <v>462</v>
      </c>
      <c r="E35" s="51">
        <v>4.25</v>
      </c>
      <c r="F35" s="63">
        <f>D35*E35</f>
        <v>1963.5</v>
      </c>
    </row>
    <row r="36" spans="1:6" ht="18">
      <c r="A36" s="38">
        <v>13</v>
      </c>
      <c r="B36" s="88" t="s">
        <v>17</v>
      </c>
      <c r="C36" s="23" t="s">
        <v>11</v>
      </c>
      <c r="D36" s="39">
        <v>462</v>
      </c>
      <c r="E36" s="51">
        <v>4.89</v>
      </c>
      <c r="F36" s="63">
        <f>D36*E36</f>
        <v>2259.18</v>
      </c>
    </row>
    <row r="37" spans="1:6" ht="15">
      <c r="A37" s="56">
        <v>14</v>
      </c>
      <c r="B37" s="215" t="s">
        <v>40</v>
      </c>
      <c r="C37" s="222"/>
      <c r="D37" s="222"/>
      <c r="E37" s="224"/>
      <c r="F37" s="226"/>
    </row>
    <row r="38" spans="1:6" ht="15">
      <c r="A38" s="56"/>
      <c r="B38" s="215"/>
      <c r="C38" s="223"/>
      <c r="D38" s="223"/>
      <c r="E38" s="225"/>
      <c r="F38" s="227"/>
    </row>
    <row r="39" spans="1:6" ht="15">
      <c r="A39" s="56"/>
      <c r="B39" s="215"/>
      <c r="C39" s="223"/>
      <c r="D39" s="223"/>
      <c r="E39" s="225"/>
      <c r="F39" s="227"/>
    </row>
    <row r="40" spans="1:6" ht="18">
      <c r="A40" s="56"/>
      <c r="B40" s="85" t="s">
        <v>28</v>
      </c>
      <c r="C40" s="21" t="s">
        <v>11</v>
      </c>
      <c r="D40" s="10">
        <v>195</v>
      </c>
      <c r="E40" s="56">
        <v>6.82</v>
      </c>
      <c r="F40" s="66">
        <f>D40*E40</f>
        <v>1329.9</v>
      </c>
    </row>
    <row r="41" spans="1:9" s="14" customFormat="1" ht="18">
      <c r="A41" s="56"/>
      <c r="B41" s="84" t="s">
        <v>60</v>
      </c>
      <c r="C41" s="21" t="s">
        <v>11</v>
      </c>
      <c r="D41" s="10">
        <v>16</v>
      </c>
      <c r="E41" s="56">
        <v>67.45</v>
      </c>
      <c r="F41" s="66">
        <f aca="true" t="shared" si="1" ref="F41:F64">D41*E41</f>
        <v>1079.2</v>
      </c>
      <c r="I41" s="49"/>
    </row>
    <row r="42" spans="1:9" s="14" customFormat="1" ht="18">
      <c r="A42" s="42"/>
      <c r="B42" s="89" t="s">
        <v>62</v>
      </c>
      <c r="C42" s="21" t="s">
        <v>11</v>
      </c>
      <c r="D42" s="48">
        <v>113</v>
      </c>
      <c r="E42" s="42">
        <v>27.33</v>
      </c>
      <c r="F42" s="66">
        <f t="shared" si="1"/>
        <v>3088.29</v>
      </c>
      <c r="I42" s="49"/>
    </row>
    <row r="43" spans="1:6" ht="18">
      <c r="A43" s="42">
        <v>15</v>
      </c>
      <c r="B43" s="89" t="s">
        <v>64</v>
      </c>
      <c r="C43" s="22" t="s">
        <v>11</v>
      </c>
      <c r="D43" s="48">
        <v>2652</v>
      </c>
      <c r="E43" s="51">
        <v>16.91</v>
      </c>
      <c r="F43" s="63">
        <f t="shared" si="1"/>
        <v>44845.32</v>
      </c>
    </row>
    <row r="44" spans="1:6" s="14" customFormat="1" ht="18">
      <c r="A44" s="42">
        <v>16</v>
      </c>
      <c r="B44" s="12" t="s">
        <v>67</v>
      </c>
      <c r="C44" s="9" t="s">
        <v>10</v>
      </c>
      <c r="D44" s="51">
        <v>2140</v>
      </c>
      <c r="E44" s="51">
        <v>12.58</v>
      </c>
      <c r="F44" s="63">
        <f t="shared" si="1"/>
        <v>26921.2</v>
      </c>
    </row>
    <row r="45" spans="1:6" s="14" customFormat="1" ht="18">
      <c r="A45" s="42">
        <v>17</v>
      </c>
      <c r="B45" s="90" t="s">
        <v>66</v>
      </c>
      <c r="C45" s="22" t="s">
        <v>11</v>
      </c>
      <c r="D45" s="78">
        <v>55</v>
      </c>
      <c r="E45" s="51">
        <v>37.63</v>
      </c>
      <c r="F45" s="63">
        <f t="shared" si="1"/>
        <v>2069.65</v>
      </c>
    </row>
    <row r="46" spans="1:6" s="14" customFormat="1" ht="30">
      <c r="A46" s="42">
        <v>18</v>
      </c>
      <c r="B46" s="29" t="s">
        <v>65</v>
      </c>
      <c r="C46" s="22" t="s">
        <v>11</v>
      </c>
      <c r="D46" s="32">
        <v>2295</v>
      </c>
      <c r="E46" s="51">
        <v>39.55</v>
      </c>
      <c r="F46" s="63">
        <f t="shared" si="1"/>
        <v>90767.25</v>
      </c>
    </row>
    <row r="47" spans="1:6" s="14" customFormat="1" ht="15">
      <c r="A47" s="42">
        <v>19</v>
      </c>
      <c r="B47" s="29" t="s">
        <v>20</v>
      </c>
      <c r="C47" s="11" t="s">
        <v>4</v>
      </c>
      <c r="D47" s="11">
        <v>304</v>
      </c>
      <c r="E47" s="51">
        <v>34.78</v>
      </c>
      <c r="F47" s="63">
        <f t="shared" si="1"/>
        <v>10573.12</v>
      </c>
    </row>
    <row r="48" spans="1:6" s="14" customFormat="1" ht="15">
      <c r="A48" s="51">
        <v>20</v>
      </c>
      <c r="B48" s="29" t="s">
        <v>15</v>
      </c>
      <c r="C48" s="11" t="s">
        <v>4</v>
      </c>
      <c r="D48" s="11">
        <v>231</v>
      </c>
      <c r="E48" s="51">
        <v>57.88</v>
      </c>
      <c r="F48" s="63">
        <f t="shared" si="1"/>
        <v>13370.28</v>
      </c>
    </row>
    <row r="49" spans="1:6" s="14" customFormat="1" ht="30">
      <c r="A49" s="51">
        <v>21</v>
      </c>
      <c r="B49" s="29" t="s">
        <v>34</v>
      </c>
      <c r="C49" s="79" t="s">
        <v>5</v>
      </c>
      <c r="D49" s="11">
        <v>1</v>
      </c>
      <c r="E49" s="51">
        <v>1071.46</v>
      </c>
      <c r="F49" s="63">
        <f t="shared" si="1"/>
        <v>1071.46</v>
      </c>
    </row>
    <row r="50" spans="1:6" s="14" customFormat="1" ht="30">
      <c r="A50" s="42">
        <v>22</v>
      </c>
      <c r="B50" s="29" t="s">
        <v>35</v>
      </c>
      <c r="C50" s="79" t="s">
        <v>5</v>
      </c>
      <c r="D50" s="11">
        <v>8</v>
      </c>
      <c r="E50" s="51">
        <v>1265.87</v>
      </c>
      <c r="F50" s="63">
        <f t="shared" si="1"/>
        <v>10126.96</v>
      </c>
    </row>
    <row r="51" spans="1:6" s="14" customFormat="1" ht="30">
      <c r="A51" s="42">
        <v>23</v>
      </c>
      <c r="B51" s="29" t="s">
        <v>36</v>
      </c>
      <c r="C51" s="79" t="s">
        <v>5</v>
      </c>
      <c r="D51" s="11">
        <v>2</v>
      </c>
      <c r="E51" s="51">
        <v>1575.32</v>
      </c>
      <c r="F51" s="63">
        <f t="shared" si="1"/>
        <v>3150.64</v>
      </c>
    </row>
    <row r="52" spans="1:6" s="14" customFormat="1" ht="30">
      <c r="A52" s="42">
        <v>24</v>
      </c>
      <c r="B52" s="29" t="s">
        <v>43</v>
      </c>
      <c r="C52" s="79" t="s">
        <v>5</v>
      </c>
      <c r="D52" s="11">
        <v>1</v>
      </c>
      <c r="E52" s="51">
        <v>1785.63</v>
      </c>
      <c r="F52" s="63">
        <f>D52*E52</f>
        <v>1785.63</v>
      </c>
    </row>
    <row r="53" spans="1:6" s="14" customFormat="1" ht="15" customHeight="1">
      <c r="A53" s="42">
        <v>25</v>
      </c>
      <c r="B53" s="91" t="s">
        <v>16</v>
      </c>
      <c r="C53" s="9" t="s">
        <v>11</v>
      </c>
      <c r="D53" s="80">
        <v>4</v>
      </c>
      <c r="E53" s="63">
        <v>135.88</v>
      </c>
      <c r="F53" s="63">
        <f t="shared" si="1"/>
        <v>543.52</v>
      </c>
    </row>
    <row r="54" spans="1:6" ht="30">
      <c r="A54" s="42">
        <v>26</v>
      </c>
      <c r="B54" s="29" t="s">
        <v>33</v>
      </c>
      <c r="C54" s="11" t="s">
        <v>5</v>
      </c>
      <c r="D54" s="32">
        <v>12</v>
      </c>
      <c r="E54" s="51">
        <v>430</v>
      </c>
      <c r="F54" s="63">
        <f t="shared" si="1"/>
        <v>5160</v>
      </c>
    </row>
    <row r="55" spans="1:6" ht="15">
      <c r="A55" s="42">
        <v>27</v>
      </c>
      <c r="B55" s="29" t="s">
        <v>41</v>
      </c>
      <c r="C55" s="11" t="s">
        <v>4</v>
      </c>
      <c r="D55" s="32">
        <v>8</v>
      </c>
      <c r="E55" s="51">
        <v>360</v>
      </c>
      <c r="F55" s="63">
        <f t="shared" si="1"/>
        <v>2880</v>
      </c>
    </row>
    <row r="56" spans="1:6" ht="15">
      <c r="A56" s="42">
        <v>28</v>
      </c>
      <c r="B56" s="92" t="s">
        <v>29</v>
      </c>
      <c r="C56" s="42" t="s">
        <v>5</v>
      </c>
      <c r="D56" s="51">
        <v>15</v>
      </c>
      <c r="E56" s="51">
        <v>209.46</v>
      </c>
      <c r="F56" s="63">
        <f t="shared" si="1"/>
        <v>3141.9</v>
      </c>
    </row>
    <row r="57" spans="1:6" ht="15">
      <c r="A57" s="42">
        <v>29</v>
      </c>
      <c r="B57" s="12" t="s">
        <v>6</v>
      </c>
      <c r="C57" s="11" t="s">
        <v>7</v>
      </c>
      <c r="D57" s="11">
        <v>42</v>
      </c>
      <c r="E57" s="51">
        <v>45.66</v>
      </c>
      <c r="F57" s="63">
        <f t="shared" si="1"/>
        <v>1917.7199999999998</v>
      </c>
    </row>
    <row r="58" spans="1:6" ht="30">
      <c r="A58" s="42">
        <v>30</v>
      </c>
      <c r="B58" s="24" t="s">
        <v>111</v>
      </c>
      <c r="C58" s="9" t="s">
        <v>13</v>
      </c>
      <c r="D58" s="41">
        <v>79</v>
      </c>
      <c r="E58" s="51">
        <v>176.22</v>
      </c>
      <c r="F58" s="63">
        <f t="shared" si="1"/>
        <v>13921.38</v>
      </c>
    </row>
    <row r="59" spans="1:6" ht="18" customHeight="1">
      <c r="A59" s="42">
        <v>31</v>
      </c>
      <c r="B59" s="29" t="s">
        <v>112</v>
      </c>
      <c r="C59" s="22" t="s">
        <v>11</v>
      </c>
      <c r="D59" s="35">
        <v>301</v>
      </c>
      <c r="E59" s="51">
        <v>49.85</v>
      </c>
      <c r="F59" s="63">
        <f t="shared" si="1"/>
        <v>15004.85</v>
      </c>
    </row>
    <row r="60" spans="1:6" ht="18" customHeight="1">
      <c r="A60" s="42">
        <v>32</v>
      </c>
      <c r="B60" s="33" t="s">
        <v>9</v>
      </c>
      <c r="C60" s="8" t="s">
        <v>4</v>
      </c>
      <c r="D60" s="34">
        <v>824</v>
      </c>
      <c r="E60" s="51">
        <v>2.55</v>
      </c>
      <c r="F60" s="63">
        <f t="shared" si="1"/>
        <v>2101.2</v>
      </c>
    </row>
    <row r="61" spans="1:6" ht="18" customHeight="1">
      <c r="A61" s="42">
        <v>33</v>
      </c>
      <c r="B61" s="103" t="s">
        <v>110</v>
      </c>
      <c r="C61" s="11" t="s">
        <v>10</v>
      </c>
      <c r="D61" s="104">
        <v>531</v>
      </c>
      <c r="E61" s="51">
        <v>18.55</v>
      </c>
      <c r="F61" s="63">
        <f t="shared" si="1"/>
        <v>9850.050000000001</v>
      </c>
    </row>
    <row r="62" spans="1:6" s="14" customFormat="1" ht="15">
      <c r="A62" s="42">
        <v>34</v>
      </c>
      <c r="B62" s="43" t="s">
        <v>25</v>
      </c>
      <c r="C62" s="44" t="s">
        <v>4</v>
      </c>
      <c r="D62" s="45">
        <v>30</v>
      </c>
      <c r="E62" s="51">
        <v>35.21</v>
      </c>
      <c r="F62" s="63">
        <f t="shared" si="1"/>
        <v>1056.3</v>
      </c>
    </row>
    <row r="63" spans="1:8" ht="18.75">
      <c r="A63" s="42">
        <v>35</v>
      </c>
      <c r="B63" s="46" t="s">
        <v>26</v>
      </c>
      <c r="C63" s="47" t="s">
        <v>27</v>
      </c>
      <c r="D63" s="81">
        <v>180</v>
      </c>
      <c r="E63" s="51">
        <v>43.88</v>
      </c>
      <c r="F63" s="63">
        <f t="shared" si="1"/>
        <v>7898.400000000001</v>
      </c>
      <c r="H63" s="14"/>
    </row>
    <row r="64" spans="1:8" ht="15">
      <c r="A64" s="42">
        <v>36</v>
      </c>
      <c r="B64" s="93" t="s">
        <v>30</v>
      </c>
      <c r="C64" s="82" t="s">
        <v>4</v>
      </c>
      <c r="D64" s="83">
        <v>535</v>
      </c>
      <c r="E64" s="51">
        <v>3.52</v>
      </c>
      <c r="F64" s="63">
        <f t="shared" si="1"/>
        <v>1883.2</v>
      </c>
      <c r="H64" s="14"/>
    </row>
    <row r="65" spans="4:8" ht="15">
      <c r="D65" s="13"/>
      <c r="F65" s="105"/>
      <c r="H65" s="14"/>
    </row>
    <row r="66" spans="5:6" ht="15">
      <c r="E66" s="97" t="s">
        <v>76</v>
      </c>
      <c r="F66" s="98">
        <f>SUM(F11:F64)</f>
        <v>324607.18</v>
      </c>
    </row>
    <row r="67" spans="4:6" ht="15">
      <c r="D67" s="221" t="s">
        <v>77</v>
      </c>
      <c r="E67" s="221"/>
      <c r="F67" s="98">
        <f>F66*0.2</f>
        <v>64921.436</v>
      </c>
    </row>
    <row r="68" spans="5:6" ht="15">
      <c r="E68" s="97" t="s">
        <v>78</v>
      </c>
      <c r="F68" s="98">
        <f>SUM(F66:F67)</f>
        <v>389528.616</v>
      </c>
    </row>
    <row r="75" ht="15">
      <c r="C75" s="36"/>
    </row>
    <row r="76" spans="1:4" ht="15">
      <c r="A76" s="13"/>
      <c r="B76" s="20"/>
      <c r="C76" s="36"/>
      <c r="D76" s="18"/>
    </row>
    <row r="77" spans="2:4" ht="15">
      <c r="B77" s="18"/>
      <c r="C77" s="36"/>
      <c r="D77" s="18"/>
    </row>
  </sheetData>
  <sheetProtection/>
  <mergeCells count="14">
    <mergeCell ref="D67:E67"/>
    <mergeCell ref="H9:K9"/>
    <mergeCell ref="F37:F39"/>
    <mergeCell ref="A1:D2"/>
    <mergeCell ref="A23:A26"/>
    <mergeCell ref="B37:B39"/>
    <mergeCell ref="A6:D6"/>
    <mergeCell ref="A7:D7"/>
    <mergeCell ref="A27:A30"/>
    <mergeCell ref="A31:A34"/>
    <mergeCell ref="C37:C39"/>
    <mergeCell ref="D37:D39"/>
    <mergeCell ref="A19:A22"/>
    <mergeCell ref="E37:E39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1.8515625" style="1" bestFit="1" customWidth="1"/>
    <col min="7" max="7" width="13.00390625" style="1" customWidth="1"/>
    <col min="8" max="8" width="8.00390625" style="1" bestFit="1" customWidth="1"/>
    <col min="9" max="9" width="6.7109375" style="1" bestFit="1" customWidth="1"/>
    <col min="10" max="10" width="9.140625" style="1" customWidth="1"/>
    <col min="11" max="11" width="12.57421875" style="1" customWidth="1"/>
    <col min="12" max="16384" width="9.140625" style="1" customWidth="1"/>
  </cols>
  <sheetData>
    <row r="1" spans="1:12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  <c r="L1" s="3"/>
    </row>
    <row r="2" spans="1:12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  <c r="L2" s="2"/>
    </row>
    <row r="3" spans="1:12" ht="20.25" hidden="1">
      <c r="A3" s="16"/>
      <c r="B3" s="16"/>
      <c r="C3" s="16"/>
      <c r="D3" s="16"/>
      <c r="E3" s="2"/>
      <c r="F3" s="2"/>
      <c r="G3" s="2"/>
      <c r="H3" s="2"/>
      <c r="I3" s="2"/>
      <c r="L3" s="2"/>
    </row>
    <row r="4" spans="1:12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  <c r="L4" s="3"/>
    </row>
    <row r="5" spans="1:12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16" t="s">
        <v>50</v>
      </c>
      <c r="B6" s="216"/>
      <c r="C6" s="216"/>
      <c r="D6" s="216"/>
      <c r="E6" s="3"/>
      <c r="F6" s="3"/>
      <c r="G6" s="3"/>
      <c r="H6" s="3"/>
      <c r="I6" s="3"/>
      <c r="J6" s="3"/>
      <c r="K6" s="3"/>
      <c r="L6" s="3"/>
    </row>
    <row r="7" spans="1:12" ht="15.75" thickBot="1">
      <c r="A7" s="217" t="s">
        <v>51</v>
      </c>
      <c r="B7" s="217"/>
      <c r="C7" s="217"/>
      <c r="D7" s="217"/>
      <c r="E7" s="3"/>
      <c r="F7" s="3"/>
      <c r="G7" s="3"/>
      <c r="H7" s="3"/>
      <c r="I7" s="3"/>
      <c r="J7" s="3"/>
      <c r="K7" s="3"/>
      <c r="L7" s="3"/>
    </row>
    <row r="8" spans="1:11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26"/>
      <c r="J8" s="37"/>
      <c r="K8" s="37"/>
    </row>
    <row r="9" spans="1:11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29" t="s">
        <v>59</v>
      </c>
      <c r="I9" s="231"/>
      <c r="J9" s="75"/>
      <c r="K9" s="76"/>
    </row>
    <row r="10" spans="1:9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67" t="s">
        <v>55</v>
      </c>
      <c r="I10" s="67" t="s">
        <v>56</v>
      </c>
    </row>
    <row r="11" spans="1:9" ht="15">
      <c r="A11" s="11">
        <v>1</v>
      </c>
      <c r="B11" s="28" t="s">
        <v>18</v>
      </c>
      <c r="C11" s="11" t="s">
        <v>4</v>
      </c>
      <c r="D11" s="32">
        <v>662</v>
      </c>
      <c r="E11" s="51">
        <v>3.92</v>
      </c>
      <c r="F11" s="102">
        <f aca="true" t="shared" si="0" ref="F11:F17">D11*E11</f>
        <v>2595.04</v>
      </c>
      <c r="G11" s="25"/>
      <c r="H11" s="52">
        <v>108</v>
      </c>
      <c r="I11" s="52">
        <v>38.65</v>
      </c>
    </row>
    <row r="12" spans="1:9" ht="15">
      <c r="A12" s="11">
        <v>2</v>
      </c>
      <c r="B12" s="28" t="s">
        <v>39</v>
      </c>
      <c r="C12" s="11" t="s">
        <v>4</v>
      </c>
      <c r="D12" s="32">
        <v>160</v>
      </c>
      <c r="E12" s="51">
        <v>3.92</v>
      </c>
      <c r="F12" s="102">
        <f t="shared" si="0"/>
        <v>627.2</v>
      </c>
      <c r="G12" s="25"/>
      <c r="H12" s="50">
        <v>90.55</v>
      </c>
      <c r="I12" s="50"/>
    </row>
    <row r="13" spans="1:9" ht="30">
      <c r="A13" s="11">
        <v>3</v>
      </c>
      <c r="B13" s="28" t="s">
        <v>31</v>
      </c>
      <c r="C13" s="11" t="s">
        <v>10</v>
      </c>
      <c r="D13" s="32">
        <v>761</v>
      </c>
      <c r="E13" s="51">
        <v>6.78</v>
      </c>
      <c r="F13" s="102">
        <f t="shared" si="0"/>
        <v>5159.58</v>
      </c>
      <c r="G13" s="25"/>
      <c r="H13" s="50">
        <v>109.8</v>
      </c>
      <c r="I13" s="50"/>
    </row>
    <row r="14" spans="1:9" ht="30">
      <c r="A14" s="11">
        <v>4</v>
      </c>
      <c r="B14" s="28" t="s">
        <v>32</v>
      </c>
      <c r="C14" s="11" t="s">
        <v>10</v>
      </c>
      <c r="D14" s="32">
        <v>96</v>
      </c>
      <c r="E14" s="51">
        <v>6.78</v>
      </c>
      <c r="F14" s="102">
        <f t="shared" si="0"/>
        <v>650.88</v>
      </c>
      <c r="G14" s="25"/>
      <c r="H14" s="50">
        <v>63.42</v>
      </c>
      <c r="I14" s="50"/>
    </row>
    <row r="15" spans="1:9" ht="15">
      <c r="A15" s="11">
        <v>5</v>
      </c>
      <c r="B15" s="28" t="s">
        <v>22</v>
      </c>
      <c r="C15" s="11" t="s">
        <v>4</v>
      </c>
      <c r="D15" s="32">
        <v>24</v>
      </c>
      <c r="E15" s="51">
        <v>4.88</v>
      </c>
      <c r="F15" s="102">
        <f t="shared" si="0"/>
        <v>117.12</v>
      </c>
      <c r="G15" s="25"/>
      <c r="H15" s="50">
        <v>113.4</v>
      </c>
      <c r="I15" s="50"/>
    </row>
    <row r="16" spans="1:9" ht="18">
      <c r="A16" s="11">
        <v>6</v>
      </c>
      <c r="B16" s="28" t="s">
        <v>23</v>
      </c>
      <c r="C16" s="11" t="s">
        <v>10</v>
      </c>
      <c r="D16" s="32">
        <v>72</v>
      </c>
      <c r="E16" s="51">
        <v>4.35</v>
      </c>
      <c r="F16" s="102">
        <f t="shared" si="0"/>
        <v>313.2</v>
      </c>
      <c r="G16" s="25"/>
      <c r="H16" s="50">
        <v>38.87</v>
      </c>
      <c r="I16" s="50"/>
    </row>
    <row r="17" spans="1:9" ht="30">
      <c r="A17" s="51">
        <v>7</v>
      </c>
      <c r="B17" s="33" t="s">
        <v>63</v>
      </c>
      <c r="C17" s="22" t="s">
        <v>11</v>
      </c>
      <c r="D17" s="11">
        <v>93</v>
      </c>
      <c r="E17" s="51">
        <v>16.91</v>
      </c>
      <c r="F17" s="102">
        <f t="shared" si="0"/>
        <v>1572.63</v>
      </c>
      <c r="G17" s="25"/>
      <c r="H17" s="50">
        <v>151.2</v>
      </c>
      <c r="I17" s="50"/>
    </row>
    <row r="18" spans="1:9" ht="30">
      <c r="A18" s="213">
        <v>8</v>
      </c>
      <c r="B18" s="84" t="s">
        <v>38</v>
      </c>
      <c r="C18" s="10"/>
      <c r="D18" s="10"/>
      <c r="E18" s="56"/>
      <c r="F18" s="66"/>
      <c r="G18" s="25"/>
      <c r="H18" s="51">
        <v>116.44</v>
      </c>
      <c r="I18" s="51"/>
    </row>
    <row r="19" spans="1:9" ht="18">
      <c r="A19" s="213">
        <f>A18+1</f>
        <v>9</v>
      </c>
      <c r="B19" s="85" t="s">
        <v>12</v>
      </c>
      <c r="C19" s="21" t="s">
        <v>11</v>
      </c>
      <c r="D19" s="30">
        <v>31</v>
      </c>
      <c r="E19" s="56">
        <v>6.82</v>
      </c>
      <c r="F19" s="66">
        <f>D19*E19</f>
        <v>211.42000000000002</v>
      </c>
      <c r="H19" s="51">
        <v>151.2</v>
      </c>
      <c r="I19" s="51"/>
    </row>
    <row r="20" spans="1:9" ht="18">
      <c r="A20" s="213">
        <f>A19+1</f>
        <v>10</v>
      </c>
      <c r="B20" s="84" t="s">
        <v>60</v>
      </c>
      <c r="C20" s="21" t="s">
        <v>11</v>
      </c>
      <c r="D20" s="30">
        <v>2</v>
      </c>
      <c r="E20" s="56">
        <v>67.45</v>
      </c>
      <c r="F20" s="66">
        <f>D20*E20</f>
        <v>134.9</v>
      </c>
      <c r="G20" s="25"/>
      <c r="H20" s="51">
        <v>175.67</v>
      </c>
      <c r="I20" s="51"/>
    </row>
    <row r="21" spans="1:10" ht="15.75" customHeight="1">
      <c r="A21" s="214">
        <f>A20+1</f>
        <v>11</v>
      </c>
      <c r="B21" s="86" t="s">
        <v>61</v>
      </c>
      <c r="C21" s="23" t="s">
        <v>11</v>
      </c>
      <c r="D21" s="31">
        <v>6</v>
      </c>
      <c r="E21" s="42">
        <v>27.33</v>
      </c>
      <c r="F21" s="66">
        <f>D21*E21</f>
        <v>163.98</v>
      </c>
      <c r="H21" s="72">
        <f>SUM(H11:H20)</f>
        <v>1118.5500000000002</v>
      </c>
      <c r="I21" s="72">
        <f>SUM(I11:I20)</f>
        <v>38.65</v>
      </c>
      <c r="J21" s="1">
        <f>SUM(H21:I21)</f>
        <v>1157.2000000000003</v>
      </c>
    </row>
    <row r="22" spans="1:9" ht="30">
      <c r="A22" s="213">
        <v>9</v>
      </c>
      <c r="B22" s="84" t="s">
        <v>19</v>
      </c>
      <c r="C22" s="10"/>
      <c r="D22" s="10"/>
      <c r="E22" s="55"/>
      <c r="F22" s="64"/>
      <c r="H22" s="19"/>
      <c r="I22" s="19"/>
    </row>
    <row r="23" spans="1:9" ht="18">
      <c r="A23" s="213">
        <f>A22+1</f>
        <v>10</v>
      </c>
      <c r="B23" s="85" t="s">
        <v>12</v>
      </c>
      <c r="C23" s="21" t="s">
        <v>11</v>
      </c>
      <c r="D23" s="30">
        <v>895</v>
      </c>
      <c r="E23" s="56">
        <v>6.82</v>
      </c>
      <c r="F23" s="66">
        <f>D23*E23</f>
        <v>6103.900000000001</v>
      </c>
      <c r="H23" s="19"/>
      <c r="I23" s="19"/>
    </row>
    <row r="24" spans="1:9" ht="18">
      <c r="A24" s="213">
        <f>A23+1</f>
        <v>11</v>
      </c>
      <c r="B24" s="84" t="s">
        <v>60</v>
      </c>
      <c r="C24" s="21" t="s">
        <v>11</v>
      </c>
      <c r="D24" s="30">
        <v>56</v>
      </c>
      <c r="E24" s="56">
        <v>67.45</v>
      </c>
      <c r="F24" s="66">
        <f>D24*E24</f>
        <v>3777.2000000000003</v>
      </c>
      <c r="G24" s="25"/>
      <c r="H24" s="19"/>
      <c r="I24" s="19"/>
    </row>
    <row r="25" spans="1:6" ht="15.75" customHeight="1">
      <c r="A25" s="214">
        <f>A24+1</f>
        <v>12</v>
      </c>
      <c r="B25" s="86" t="s">
        <v>61</v>
      </c>
      <c r="C25" s="23" t="s">
        <v>11</v>
      </c>
      <c r="D25" s="31">
        <v>168</v>
      </c>
      <c r="E25" s="42">
        <v>27.33</v>
      </c>
      <c r="F25" s="66">
        <f>D25*E25</f>
        <v>4591.44</v>
      </c>
    </row>
    <row r="26" spans="1:6" ht="30">
      <c r="A26" s="38">
        <v>10</v>
      </c>
      <c r="B26" s="87" t="s">
        <v>14</v>
      </c>
      <c r="C26" s="23" t="s">
        <v>11</v>
      </c>
      <c r="D26" s="31">
        <f>D21+D25+D33</f>
        <v>245</v>
      </c>
      <c r="E26" s="51">
        <v>4.25</v>
      </c>
      <c r="F26" s="63">
        <f>D26*E26</f>
        <v>1041.25</v>
      </c>
    </row>
    <row r="27" spans="1:6" ht="18">
      <c r="A27" s="38">
        <v>11</v>
      </c>
      <c r="B27" s="88" t="s">
        <v>17</v>
      </c>
      <c r="C27" s="23" t="s">
        <v>11</v>
      </c>
      <c r="D27" s="39">
        <v>245</v>
      </c>
      <c r="E27" s="51">
        <v>4.89</v>
      </c>
      <c r="F27" s="63">
        <f>D27*E27</f>
        <v>1198.05</v>
      </c>
    </row>
    <row r="28" spans="1:6" ht="15">
      <c r="A28" s="56">
        <v>12</v>
      </c>
      <c r="B28" s="215" t="s">
        <v>40</v>
      </c>
      <c r="C28" s="222"/>
      <c r="D28" s="222"/>
      <c r="E28" s="224"/>
      <c r="F28" s="226"/>
    </row>
    <row r="29" spans="1:6" ht="15">
      <c r="A29" s="56"/>
      <c r="B29" s="215"/>
      <c r="C29" s="223"/>
      <c r="D29" s="223"/>
      <c r="E29" s="225"/>
      <c r="F29" s="227"/>
    </row>
    <row r="30" spans="1:6" ht="15">
      <c r="A30" s="56"/>
      <c r="B30" s="215"/>
      <c r="C30" s="223"/>
      <c r="D30" s="223"/>
      <c r="E30" s="225"/>
      <c r="F30" s="227"/>
    </row>
    <row r="31" spans="1:6" ht="18">
      <c r="A31" s="56"/>
      <c r="B31" s="85" t="s">
        <v>28</v>
      </c>
      <c r="C31" s="21" t="s">
        <v>11</v>
      </c>
      <c r="D31" s="10">
        <v>121</v>
      </c>
      <c r="E31" s="56">
        <v>6.82</v>
      </c>
      <c r="F31" s="66">
        <f>D31*E31</f>
        <v>825.22</v>
      </c>
    </row>
    <row r="32" spans="1:6" ht="18">
      <c r="A32" s="56"/>
      <c r="B32" s="84" t="s">
        <v>60</v>
      </c>
      <c r="C32" s="21" t="s">
        <v>11</v>
      </c>
      <c r="D32" s="10">
        <v>10</v>
      </c>
      <c r="E32" s="56">
        <v>67.45</v>
      </c>
      <c r="F32" s="66">
        <f aca="true" t="shared" si="1" ref="F32:F50">D32*E32</f>
        <v>674.5</v>
      </c>
    </row>
    <row r="33" spans="1:6" ht="18">
      <c r="A33" s="42"/>
      <c r="B33" s="89" t="s">
        <v>62</v>
      </c>
      <c r="C33" s="21" t="s">
        <v>11</v>
      </c>
      <c r="D33" s="48">
        <v>71</v>
      </c>
      <c r="E33" s="42">
        <v>27.33</v>
      </c>
      <c r="F33" s="66">
        <f t="shared" si="1"/>
        <v>1940.4299999999998</v>
      </c>
    </row>
    <row r="34" spans="1:6" ht="18">
      <c r="A34" s="42">
        <v>13</v>
      </c>
      <c r="B34" s="89" t="s">
        <v>64</v>
      </c>
      <c r="C34" s="22" t="s">
        <v>11</v>
      </c>
      <c r="D34" s="48">
        <v>1360</v>
      </c>
      <c r="E34" s="51">
        <v>16.91</v>
      </c>
      <c r="F34" s="63">
        <f t="shared" si="1"/>
        <v>22997.6</v>
      </c>
    </row>
    <row r="35" spans="1:6" ht="18">
      <c r="A35" s="42">
        <v>14</v>
      </c>
      <c r="B35" s="12" t="s">
        <v>67</v>
      </c>
      <c r="C35" s="9" t="s">
        <v>10</v>
      </c>
      <c r="D35" s="51">
        <v>1324</v>
      </c>
      <c r="E35" s="51">
        <v>12.58</v>
      </c>
      <c r="F35" s="63">
        <f t="shared" si="1"/>
        <v>16655.920000000002</v>
      </c>
    </row>
    <row r="36" spans="1:6" s="14" customFormat="1" ht="18">
      <c r="A36" s="42">
        <v>15</v>
      </c>
      <c r="B36" s="90" t="s">
        <v>66</v>
      </c>
      <c r="C36" s="22" t="s">
        <v>11</v>
      </c>
      <c r="D36" s="78">
        <v>30</v>
      </c>
      <c r="E36" s="51">
        <v>37.63</v>
      </c>
      <c r="F36" s="63">
        <f t="shared" si="1"/>
        <v>1128.9</v>
      </c>
    </row>
    <row r="37" spans="1:6" s="14" customFormat="1" ht="30">
      <c r="A37" s="42">
        <v>16</v>
      </c>
      <c r="B37" s="29" t="s">
        <v>65</v>
      </c>
      <c r="C37" s="22" t="s">
        <v>11</v>
      </c>
      <c r="D37" s="32">
        <v>1001</v>
      </c>
      <c r="E37" s="51">
        <v>39.55</v>
      </c>
      <c r="F37" s="63">
        <f t="shared" si="1"/>
        <v>39589.549999999996</v>
      </c>
    </row>
    <row r="38" spans="1:6" ht="15">
      <c r="A38" s="42">
        <v>17</v>
      </c>
      <c r="B38" s="29" t="s">
        <v>20</v>
      </c>
      <c r="C38" s="11" t="s">
        <v>4</v>
      </c>
      <c r="D38" s="11">
        <v>331</v>
      </c>
      <c r="E38" s="51">
        <v>34.78</v>
      </c>
      <c r="F38" s="63">
        <f t="shared" si="1"/>
        <v>11512.18</v>
      </c>
    </row>
    <row r="39" spans="1:6" s="14" customFormat="1" ht="30">
      <c r="A39" s="42">
        <v>18</v>
      </c>
      <c r="B39" s="29" t="s">
        <v>34</v>
      </c>
      <c r="C39" s="79" t="s">
        <v>5</v>
      </c>
      <c r="D39" s="11">
        <v>2</v>
      </c>
      <c r="E39" s="51">
        <v>1071.46</v>
      </c>
      <c r="F39" s="63">
        <f t="shared" si="1"/>
        <v>2142.92</v>
      </c>
    </row>
    <row r="40" spans="1:6" s="14" customFormat="1" ht="30">
      <c r="A40" s="42">
        <v>19</v>
      </c>
      <c r="B40" s="29" t="s">
        <v>35</v>
      </c>
      <c r="C40" s="79" t="s">
        <v>5</v>
      </c>
      <c r="D40" s="11">
        <v>4</v>
      </c>
      <c r="E40" s="51">
        <v>1265.87</v>
      </c>
      <c r="F40" s="63">
        <f t="shared" si="1"/>
        <v>5063.48</v>
      </c>
    </row>
    <row r="41" spans="1:6" s="14" customFormat="1" ht="18">
      <c r="A41" s="42">
        <v>20</v>
      </c>
      <c r="B41" s="91" t="s">
        <v>16</v>
      </c>
      <c r="C41" s="9" t="s">
        <v>11</v>
      </c>
      <c r="D41" s="80">
        <v>2</v>
      </c>
      <c r="E41" s="63">
        <v>135.88</v>
      </c>
      <c r="F41" s="63">
        <f t="shared" si="1"/>
        <v>271.76</v>
      </c>
    </row>
    <row r="42" spans="1:6" s="14" customFormat="1" ht="30">
      <c r="A42" s="42">
        <v>21</v>
      </c>
      <c r="B42" s="29" t="s">
        <v>33</v>
      </c>
      <c r="C42" s="11" t="s">
        <v>5</v>
      </c>
      <c r="D42" s="32">
        <v>8</v>
      </c>
      <c r="E42" s="51">
        <v>430</v>
      </c>
      <c r="F42" s="63">
        <f t="shared" si="1"/>
        <v>3440</v>
      </c>
    </row>
    <row r="43" spans="1:6" s="14" customFormat="1" ht="15">
      <c r="A43" s="42">
        <v>22</v>
      </c>
      <c r="B43" s="92" t="s">
        <v>29</v>
      </c>
      <c r="C43" s="42" t="s">
        <v>5</v>
      </c>
      <c r="D43" s="51">
        <v>12</v>
      </c>
      <c r="E43" s="51">
        <v>209.46</v>
      </c>
      <c r="F43" s="63">
        <f t="shared" si="1"/>
        <v>2513.52</v>
      </c>
    </row>
    <row r="44" spans="1:6" s="14" customFormat="1" ht="15" customHeight="1">
      <c r="A44" s="42">
        <v>23</v>
      </c>
      <c r="B44" s="12" t="s">
        <v>6</v>
      </c>
      <c r="C44" s="11" t="s">
        <v>7</v>
      </c>
      <c r="D44" s="11">
        <v>25</v>
      </c>
      <c r="E44" s="51">
        <v>45.66</v>
      </c>
      <c r="F44" s="63">
        <f t="shared" si="1"/>
        <v>1141.5</v>
      </c>
    </row>
    <row r="45" spans="1:6" ht="30">
      <c r="A45" s="42">
        <v>24</v>
      </c>
      <c r="B45" s="24" t="s">
        <v>111</v>
      </c>
      <c r="C45" s="9" t="s">
        <v>13</v>
      </c>
      <c r="D45" s="41">
        <v>82</v>
      </c>
      <c r="E45" s="51">
        <v>176.22</v>
      </c>
      <c r="F45" s="63">
        <f t="shared" si="1"/>
        <v>14450.039999999999</v>
      </c>
    </row>
    <row r="46" spans="1:6" ht="18" customHeight="1">
      <c r="A46" s="42">
        <v>25</v>
      </c>
      <c r="B46" s="29" t="s">
        <v>112</v>
      </c>
      <c r="C46" s="22" t="s">
        <v>11</v>
      </c>
      <c r="D46" s="35">
        <v>328</v>
      </c>
      <c r="E46" s="51">
        <v>49.85</v>
      </c>
      <c r="F46" s="63">
        <f t="shared" si="1"/>
        <v>16350.800000000001</v>
      </c>
    </row>
    <row r="47" spans="1:6" ht="17.25" customHeight="1">
      <c r="A47" s="42">
        <v>26</v>
      </c>
      <c r="B47" s="33" t="s">
        <v>9</v>
      </c>
      <c r="C47" s="8" t="s">
        <v>4</v>
      </c>
      <c r="D47" s="34">
        <v>822</v>
      </c>
      <c r="E47" s="51">
        <v>2.55</v>
      </c>
      <c r="F47" s="63">
        <f t="shared" si="1"/>
        <v>2096.1</v>
      </c>
    </row>
    <row r="48" spans="1:6" ht="15">
      <c r="A48" s="42">
        <v>27</v>
      </c>
      <c r="B48" s="43" t="s">
        <v>25</v>
      </c>
      <c r="C48" s="44" t="s">
        <v>4</v>
      </c>
      <c r="D48" s="45">
        <v>24</v>
      </c>
      <c r="E48" s="51">
        <v>35.21</v>
      </c>
      <c r="F48" s="63">
        <f t="shared" si="1"/>
        <v>845.04</v>
      </c>
    </row>
    <row r="49" spans="1:6" ht="18.75">
      <c r="A49" s="51">
        <v>28</v>
      </c>
      <c r="B49" s="46" t="s">
        <v>26</v>
      </c>
      <c r="C49" s="47" t="s">
        <v>27</v>
      </c>
      <c r="D49" s="81">
        <v>72</v>
      </c>
      <c r="E49" s="51">
        <v>43.88</v>
      </c>
      <c r="F49" s="63">
        <f t="shared" si="1"/>
        <v>3159.36</v>
      </c>
    </row>
    <row r="50" spans="1:6" ht="15">
      <c r="A50" s="42">
        <v>29</v>
      </c>
      <c r="B50" s="93" t="s">
        <v>30</v>
      </c>
      <c r="C50" s="82" t="s">
        <v>4</v>
      </c>
      <c r="D50" s="83">
        <v>331</v>
      </c>
      <c r="E50" s="51">
        <v>3.52</v>
      </c>
      <c r="F50" s="63">
        <f t="shared" si="1"/>
        <v>1165.1200000000001</v>
      </c>
    </row>
    <row r="51" spans="1:6" s="14" customFormat="1" ht="15">
      <c r="A51" s="1"/>
      <c r="B51" s="1"/>
      <c r="C51" s="1"/>
      <c r="D51" s="13"/>
      <c r="E51" s="1"/>
      <c r="F51" s="105"/>
    </row>
    <row r="52" spans="5:6" ht="15">
      <c r="E52" s="97" t="s">
        <v>76</v>
      </c>
      <c r="F52" s="98">
        <f>SUM(F11:F50)</f>
        <v>176221.72999999998</v>
      </c>
    </row>
    <row r="53" spans="4:9" ht="15">
      <c r="D53" s="221" t="s">
        <v>77</v>
      </c>
      <c r="E53" s="221"/>
      <c r="F53" s="98">
        <f>F52*0.2</f>
        <v>35244.346</v>
      </c>
      <c r="H53" s="14"/>
      <c r="I53" s="14"/>
    </row>
    <row r="54" spans="5:9" ht="15">
      <c r="E54" s="97" t="s">
        <v>78</v>
      </c>
      <c r="F54" s="98">
        <f>SUM(F52:F53)</f>
        <v>211466.07599999997</v>
      </c>
      <c r="H54" s="14"/>
      <c r="I54" s="14"/>
    </row>
    <row r="55" spans="8:9" ht="15">
      <c r="H55" s="14"/>
      <c r="I55" s="14"/>
    </row>
    <row r="61" ht="15">
      <c r="C61" s="36"/>
    </row>
    <row r="62" spans="1:4" ht="15">
      <c r="A62" s="13"/>
      <c r="B62" s="20"/>
      <c r="C62" s="36"/>
      <c r="D62" s="18"/>
    </row>
    <row r="63" spans="2:4" ht="15">
      <c r="B63" s="18"/>
      <c r="C63" s="36"/>
      <c r="D63" s="18"/>
    </row>
  </sheetData>
  <sheetProtection/>
  <mergeCells count="12">
    <mergeCell ref="H9:I9"/>
    <mergeCell ref="F28:F30"/>
    <mergeCell ref="B28:B30"/>
    <mergeCell ref="A6:D6"/>
    <mergeCell ref="A7:D7"/>
    <mergeCell ref="A22:A25"/>
    <mergeCell ref="D28:D30"/>
    <mergeCell ref="C28:C30"/>
    <mergeCell ref="D53:E53"/>
    <mergeCell ref="A1:D2"/>
    <mergeCell ref="A18:A21"/>
    <mergeCell ref="E28:E30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1.8515625" style="1" bestFit="1" customWidth="1"/>
    <col min="7" max="7" width="13.00390625" style="1" customWidth="1"/>
    <col min="8" max="8" width="8.00390625" style="1" bestFit="1" customWidth="1"/>
    <col min="9" max="10" width="6.7109375" style="1" bestFit="1" customWidth="1"/>
    <col min="11" max="11" width="12.57421875" style="1" customWidth="1"/>
    <col min="12" max="16384" width="9.140625" style="1" customWidth="1"/>
  </cols>
  <sheetData>
    <row r="1" spans="1:12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  <c r="L1" s="3"/>
    </row>
    <row r="2" spans="1:12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  <c r="L2" s="2"/>
    </row>
    <row r="3" spans="1:12" ht="20.25" hidden="1">
      <c r="A3" s="16"/>
      <c r="B3" s="16"/>
      <c r="C3" s="16"/>
      <c r="D3" s="16"/>
      <c r="E3" s="2"/>
      <c r="F3" s="2"/>
      <c r="G3" s="2"/>
      <c r="H3" s="2"/>
      <c r="I3" s="2"/>
      <c r="J3" s="2"/>
      <c r="L3" s="2"/>
    </row>
    <row r="4" spans="1:12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  <c r="J4" s="3"/>
      <c r="L4" s="3"/>
    </row>
    <row r="5" spans="1:12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16" t="s">
        <v>79</v>
      </c>
      <c r="B6" s="216"/>
      <c r="C6" s="216"/>
      <c r="D6" s="216"/>
      <c r="E6" s="3"/>
      <c r="F6" s="3"/>
      <c r="G6" s="3"/>
      <c r="H6" s="3"/>
      <c r="I6" s="3"/>
      <c r="J6" s="3"/>
      <c r="K6" s="3"/>
      <c r="L6" s="3"/>
    </row>
    <row r="7" spans="1:12" ht="15.75" thickBot="1">
      <c r="A7" s="217" t="s">
        <v>80</v>
      </c>
      <c r="B7" s="217"/>
      <c r="C7" s="217"/>
      <c r="D7" s="217"/>
      <c r="E7" s="3"/>
      <c r="F7" s="3"/>
      <c r="G7" s="3"/>
      <c r="H7" s="3"/>
      <c r="I7" s="3"/>
      <c r="J7" s="3"/>
      <c r="K7" s="3"/>
      <c r="L7" s="3"/>
    </row>
    <row r="8" spans="1:11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26"/>
      <c r="J8" s="26"/>
      <c r="K8" s="37"/>
    </row>
    <row r="9" spans="1:11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29" t="s">
        <v>59</v>
      </c>
      <c r="I9" s="230"/>
      <c r="J9" s="231"/>
      <c r="K9" s="76"/>
    </row>
    <row r="10" spans="1:10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67" t="s">
        <v>56</v>
      </c>
      <c r="I10" s="67" t="s">
        <v>55</v>
      </c>
      <c r="J10" s="67" t="s">
        <v>57</v>
      </c>
    </row>
    <row r="11" spans="1:10" ht="15">
      <c r="A11" s="11">
        <v>1</v>
      </c>
      <c r="B11" s="28" t="s">
        <v>18</v>
      </c>
      <c r="C11" s="11" t="s">
        <v>4</v>
      </c>
      <c r="D11" s="32">
        <v>558</v>
      </c>
      <c r="E11" s="51">
        <v>3.92</v>
      </c>
      <c r="F11" s="102">
        <f aca="true" t="shared" si="0" ref="F11:F17">D11*E11</f>
        <v>2187.36</v>
      </c>
      <c r="G11" s="25"/>
      <c r="H11" s="52">
        <v>98.07</v>
      </c>
      <c r="I11" s="52">
        <v>32.4</v>
      </c>
      <c r="J11" s="52">
        <v>39.6</v>
      </c>
    </row>
    <row r="12" spans="1:10" ht="15">
      <c r="A12" s="11">
        <v>2</v>
      </c>
      <c r="B12" s="28" t="s">
        <v>39</v>
      </c>
      <c r="C12" s="11" t="s">
        <v>4</v>
      </c>
      <c r="D12" s="32">
        <v>144</v>
      </c>
      <c r="E12" s="51">
        <v>3.92</v>
      </c>
      <c r="F12" s="102">
        <f t="shared" si="0"/>
        <v>564.48</v>
      </c>
      <c r="G12" s="25"/>
      <c r="H12" s="50">
        <v>93.23</v>
      </c>
      <c r="I12" s="50">
        <v>31.33</v>
      </c>
      <c r="J12" s="50">
        <v>64.35</v>
      </c>
    </row>
    <row r="13" spans="1:10" ht="30">
      <c r="A13" s="11">
        <v>3</v>
      </c>
      <c r="B13" s="28" t="s">
        <v>31</v>
      </c>
      <c r="C13" s="11" t="s">
        <v>10</v>
      </c>
      <c r="D13" s="32">
        <v>642</v>
      </c>
      <c r="E13" s="51">
        <v>6.78</v>
      </c>
      <c r="F13" s="102">
        <f t="shared" si="0"/>
        <v>4352.76</v>
      </c>
      <c r="G13" s="25"/>
      <c r="H13" s="50"/>
      <c r="I13" s="50">
        <v>102.6</v>
      </c>
      <c r="J13" s="50"/>
    </row>
    <row r="14" spans="1:10" ht="30">
      <c r="A14" s="11">
        <v>4</v>
      </c>
      <c r="B14" s="28" t="s">
        <v>32</v>
      </c>
      <c r="C14" s="11" t="s">
        <v>10</v>
      </c>
      <c r="D14" s="32">
        <v>86</v>
      </c>
      <c r="E14" s="51">
        <v>6.78</v>
      </c>
      <c r="F14" s="102">
        <f t="shared" si="0"/>
        <v>583.08</v>
      </c>
      <c r="G14" s="25"/>
      <c r="H14" s="50"/>
      <c r="I14" s="50">
        <v>96.51</v>
      </c>
      <c r="J14" s="50"/>
    </row>
    <row r="15" spans="1:10" ht="15">
      <c r="A15" s="11">
        <v>5</v>
      </c>
      <c r="B15" s="28" t="s">
        <v>22</v>
      </c>
      <c r="C15" s="11" t="s">
        <v>4</v>
      </c>
      <c r="D15" s="32">
        <v>24</v>
      </c>
      <c r="E15" s="51">
        <v>4.88</v>
      </c>
      <c r="F15" s="102">
        <f t="shared" si="0"/>
        <v>117.12</v>
      </c>
      <c r="G15" s="25"/>
      <c r="H15" s="50"/>
      <c r="I15" s="50">
        <v>102.6</v>
      </c>
      <c r="J15" s="50"/>
    </row>
    <row r="16" spans="1:10" ht="18">
      <c r="A16" s="11">
        <v>6</v>
      </c>
      <c r="B16" s="28" t="s">
        <v>23</v>
      </c>
      <c r="C16" s="11" t="s">
        <v>10</v>
      </c>
      <c r="D16" s="32">
        <v>72</v>
      </c>
      <c r="E16" s="51">
        <v>4.35</v>
      </c>
      <c r="F16" s="102">
        <f t="shared" si="0"/>
        <v>313.2</v>
      </c>
      <c r="G16" s="25"/>
      <c r="H16" s="50"/>
      <c r="I16" s="50">
        <v>47.14</v>
      </c>
      <c r="J16" s="50"/>
    </row>
    <row r="17" spans="1:10" ht="30">
      <c r="A17" s="51">
        <v>7</v>
      </c>
      <c r="B17" s="33" t="s">
        <v>63</v>
      </c>
      <c r="C17" s="22" t="s">
        <v>11</v>
      </c>
      <c r="D17" s="11">
        <v>80</v>
      </c>
      <c r="E17" s="51">
        <v>16.91</v>
      </c>
      <c r="F17" s="102">
        <f t="shared" si="0"/>
        <v>1352.8</v>
      </c>
      <c r="G17" s="25"/>
      <c r="H17" s="50"/>
      <c r="I17" s="50">
        <v>100.8</v>
      </c>
      <c r="J17" s="50"/>
    </row>
    <row r="18" spans="1:10" ht="30">
      <c r="A18" s="213">
        <v>8</v>
      </c>
      <c r="B18" s="84" t="s">
        <v>38</v>
      </c>
      <c r="C18" s="10"/>
      <c r="D18" s="10"/>
      <c r="E18" s="56"/>
      <c r="F18" s="66"/>
      <c r="G18" s="25"/>
      <c r="H18" s="51"/>
      <c r="I18" s="51">
        <v>46.32</v>
      </c>
      <c r="J18" s="51"/>
    </row>
    <row r="19" spans="1:10" ht="18">
      <c r="A19" s="213">
        <f>A18+1</f>
        <v>9</v>
      </c>
      <c r="B19" s="85" t="s">
        <v>12</v>
      </c>
      <c r="C19" s="21" t="s">
        <v>11</v>
      </c>
      <c r="D19" s="30">
        <v>153</v>
      </c>
      <c r="E19" s="56">
        <v>6.82</v>
      </c>
      <c r="F19" s="66">
        <f>D19*E19</f>
        <v>1043.46</v>
      </c>
      <c r="H19" s="72">
        <f>SUM(H11:H18)</f>
        <v>191.3</v>
      </c>
      <c r="I19" s="72">
        <f>SUM(I11:I18)</f>
        <v>559.6999999999999</v>
      </c>
      <c r="J19" s="72">
        <f>SUM(J11:J18)</f>
        <v>103.94999999999999</v>
      </c>
    </row>
    <row r="20" spans="1:10" ht="18">
      <c r="A20" s="213">
        <f>A19+1</f>
        <v>10</v>
      </c>
      <c r="B20" s="84" t="s">
        <v>60</v>
      </c>
      <c r="C20" s="21" t="s">
        <v>11</v>
      </c>
      <c r="D20" s="30">
        <v>10</v>
      </c>
      <c r="E20" s="56">
        <v>67.45</v>
      </c>
      <c r="F20" s="66">
        <f>D20*E20</f>
        <v>674.5</v>
      </c>
      <c r="G20" s="25"/>
      <c r="H20" s="19"/>
      <c r="I20" s="19"/>
      <c r="J20" s="19"/>
    </row>
    <row r="21" spans="1:10" ht="15.75" customHeight="1">
      <c r="A21" s="214">
        <f>A20+1</f>
        <v>11</v>
      </c>
      <c r="B21" s="86" t="s">
        <v>61</v>
      </c>
      <c r="C21" s="23" t="s">
        <v>11</v>
      </c>
      <c r="D21" s="31">
        <v>29</v>
      </c>
      <c r="E21" s="42">
        <v>27.33</v>
      </c>
      <c r="F21" s="66">
        <f>D21*E21</f>
        <v>792.5699999999999</v>
      </c>
      <c r="H21" s="19"/>
      <c r="I21" s="19"/>
      <c r="J21" s="19"/>
    </row>
    <row r="22" spans="1:10" ht="30">
      <c r="A22" s="213">
        <v>9</v>
      </c>
      <c r="B22" s="84" t="s">
        <v>19</v>
      </c>
      <c r="C22" s="10"/>
      <c r="D22" s="10"/>
      <c r="E22" s="55"/>
      <c r="F22" s="64"/>
      <c r="H22" s="19"/>
      <c r="I22" s="19"/>
      <c r="J22" s="19"/>
    </row>
    <row r="23" spans="1:6" ht="18">
      <c r="A23" s="213">
        <f>A22+1</f>
        <v>10</v>
      </c>
      <c r="B23" s="85" t="s">
        <v>12</v>
      </c>
      <c r="C23" s="21" t="s">
        <v>11</v>
      </c>
      <c r="D23" s="30">
        <v>448</v>
      </c>
      <c r="E23" s="56">
        <v>6.82</v>
      </c>
      <c r="F23" s="66">
        <f>D23*E23</f>
        <v>3055.36</v>
      </c>
    </row>
    <row r="24" spans="1:7" ht="18">
      <c r="A24" s="213">
        <f>A23+1</f>
        <v>11</v>
      </c>
      <c r="B24" s="84" t="s">
        <v>60</v>
      </c>
      <c r="C24" s="21" t="s">
        <v>11</v>
      </c>
      <c r="D24" s="30">
        <v>28</v>
      </c>
      <c r="E24" s="56">
        <v>67.45</v>
      </c>
      <c r="F24" s="66">
        <f>D24*E24</f>
        <v>1888.6000000000001</v>
      </c>
      <c r="G24" s="25"/>
    </row>
    <row r="25" spans="1:6" ht="15.75" customHeight="1">
      <c r="A25" s="214">
        <f>A24+1</f>
        <v>12</v>
      </c>
      <c r="B25" s="86" t="s">
        <v>61</v>
      </c>
      <c r="C25" s="23" t="s">
        <v>11</v>
      </c>
      <c r="D25" s="31">
        <v>84</v>
      </c>
      <c r="E25" s="42">
        <v>27.33</v>
      </c>
      <c r="F25" s="66">
        <f>D25*E25</f>
        <v>2295.72</v>
      </c>
    </row>
    <row r="26" spans="1:10" ht="30">
      <c r="A26" s="213">
        <v>10</v>
      </c>
      <c r="B26" s="84" t="s">
        <v>37</v>
      </c>
      <c r="C26" s="10"/>
      <c r="D26" s="10"/>
      <c r="E26" s="55"/>
      <c r="F26" s="64"/>
      <c r="H26" s="19"/>
      <c r="I26" s="19"/>
      <c r="J26" s="19"/>
    </row>
    <row r="27" spans="1:6" ht="18">
      <c r="A27" s="213">
        <f>A26+1</f>
        <v>11</v>
      </c>
      <c r="B27" s="85" t="s">
        <v>12</v>
      </c>
      <c r="C27" s="21" t="s">
        <v>11</v>
      </c>
      <c r="D27" s="30">
        <v>83</v>
      </c>
      <c r="E27" s="56">
        <v>6.82</v>
      </c>
      <c r="F27" s="66">
        <f>D27*E27</f>
        <v>566.0600000000001</v>
      </c>
    </row>
    <row r="28" spans="1:7" ht="18">
      <c r="A28" s="213">
        <f>A27+1</f>
        <v>12</v>
      </c>
      <c r="B28" s="84" t="s">
        <v>60</v>
      </c>
      <c r="C28" s="21" t="s">
        <v>11</v>
      </c>
      <c r="D28" s="30">
        <v>5</v>
      </c>
      <c r="E28" s="56">
        <v>67.45</v>
      </c>
      <c r="F28" s="66">
        <f>D28*E28</f>
        <v>337.25</v>
      </c>
      <c r="G28" s="25"/>
    </row>
    <row r="29" spans="1:6" ht="15.75" customHeight="1">
      <c r="A29" s="214">
        <f>A28+1</f>
        <v>13</v>
      </c>
      <c r="B29" s="86" t="s">
        <v>61</v>
      </c>
      <c r="C29" s="23" t="s">
        <v>11</v>
      </c>
      <c r="D29" s="31">
        <v>16</v>
      </c>
      <c r="E29" s="42">
        <v>27.33</v>
      </c>
      <c r="F29" s="66">
        <f>D29*E29</f>
        <v>437.28</v>
      </c>
    </row>
    <row r="30" spans="1:6" ht="30">
      <c r="A30" s="38">
        <v>11</v>
      </c>
      <c r="B30" s="87" t="s">
        <v>14</v>
      </c>
      <c r="C30" s="23" t="s">
        <v>11</v>
      </c>
      <c r="D30" s="31">
        <f>D21+D25+D29+D37</f>
        <v>190</v>
      </c>
      <c r="E30" s="51">
        <v>4.25</v>
      </c>
      <c r="F30" s="63">
        <f>D30*E30</f>
        <v>807.5</v>
      </c>
    </row>
    <row r="31" spans="1:6" ht="18">
      <c r="A31" s="38">
        <v>12</v>
      </c>
      <c r="B31" s="88" t="s">
        <v>17</v>
      </c>
      <c r="C31" s="23" t="s">
        <v>11</v>
      </c>
      <c r="D31" s="39">
        <v>190</v>
      </c>
      <c r="E31" s="51">
        <v>4.89</v>
      </c>
      <c r="F31" s="63">
        <f>D31*E31</f>
        <v>929.0999999999999</v>
      </c>
    </row>
    <row r="32" spans="1:6" ht="15">
      <c r="A32" s="56">
        <v>13</v>
      </c>
      <c r="B32" s="215" t="s">
        <v>40</v>
      </c>
      <c r="C32" s="222"/>
      <c r="D32" s="222"/>
      <c r="E32" s="224"/>
      <c r="F32" s="226"/>
    </row>
    <row r="33" spans="1:6" ht="15">
      <c r="A33" s="56"/>
      <c r="B33" s="215"/>
      <c r="C33" s="223"/>
      <c r="D33" s="223"/>
      <c r="E33" s="225"/>
      <c r="F33" s="227"/>
    </row>
    <row r="34" spans="1:6" ht="15">
      <c r="A34" s="56"/>
      <c r="B34" s="215"/>
      <c r="C34" s="223"/>
      <c r="D34" s="223"/>
      <c r="E34" s="225"/>
      <c r="F34" s="227"/>
    </row>
    <row r="35" spans="1:6" ht="18">
      <c r="A35" s="56"/>
      <c r="B35" s="85" t="s">
        <v>28</v>
      </c>
      <c r="C35" s="21" t="s">
        <v>11</v>
      </c>
      <c r="D35" s="10">
        <v>104</v>
      </c>
      <c r="E35" s="56">
        <v>6.82</v>
      </c>
      <c r="F35" s="66">
        <f aca="true" t="shared" si="1" ref="F35:F56">D35*E35</f>
        <v>709.28</v>
      </c>
    </row>
    <row r="36" spans="1:6" ht="18">
      <c r="A36" s="56"/>
      <c r="B36" s="84" t="s">
        <v>60</v>
      </c>
      <c r="C36" s="21" t="s">
        <v>11</v>
      </c>
      <c r="D36" s="10">
        <v>9</v>
      </c>
      <c r="E36" s="56">
        <v>67.45</v>
      </c>
      <c r="F36" s="66">
        <f t="shared" si="1"/>
        <v>607.0500000000001</v>
      </c>
    </row>
    <row r="37" spans="1:6" ht="18">
      <c r="A37" s="42"/>
      <c r="B37" s="89" t="s">
        <v>62</v>
      </c>
      <c r="C37" s="21" t="s">
        <v>11</v>
      </c>
      <c r="D37" s="48">
        <v>61</v>
      </c>
      <c r="E37" s="42">
        <v>27.33</v>
      </c>
      <c r="F37" s="66">
        <f t="shared" si="1"/>
        <v>1667.1299999999999</v>
      </c>
    </row>
    <row r="38" spans="1:10" ht="18">
      <c r="A38" s="42">
        <v>14</v>
      </c>
      <c r="B38" s="89" t="s">
        <v>64</v>
      </c>
      <c r="C38" s="22" t="s">
        <v>11</v>
      </c>
      <c r="D38" s="48">
        <v>1028</v>
      </c>
      <c r="E38" s="51">
        <v>16.91</v>
      </c>
      <c r="F38" s="63">
        <f t="shared" si="1"/>
        <v>17383.48</v>
      </c>
      <c r="H38" s="14"/>
      <c r="I38" s="14"/>
      <c r="J38" s="14"/>
    </row>
    <row r="39" spans="1:10" ht="18">
      <c r="A39" s="42">
        <v>15</v>
      </c>
      <c r="B39" s="12" t="s">
        <v>67</v>
      </c>
      <c r="C39" s="9" t="s">
        <v>10</v>
      </c>
      <c r="D39" s="51">
        <v>1116</v>
      </c>
      <c r="E39" s="51">
        <v>12.58</v>
      </c>
      <c r="F39" s="63">
        <f t="shared" si="1"/>
        <v>14039.28</v>
      </c>
      <c r="H39" s="14"/>
      <c r="I39" s="14"/>
      <c r="J39" s="14"/>
    </row>
    <row r="40" spans="1:10" s="14" customFormat="1" ht="18">
      <c r="A40" s="42">
        <v>16</v>
      </c>
      <c r="B40" s="90" t="s">
        <v>66</v>
      </c>
      <c r="C40" s="22" t="s">
        <v>11</v>
      </c>
      <c r="D40" s="78">
        <v>27</v>
      </c>
      <c r="E40" s="51">
        <v>37.63</v>
      </c>
      <c r="F40" s="63">
        <f t="shared" si="1"/>
        <v>1016.0100000000001</v>
      </c>
      <c r="H40" s="1"/>
      <c r="I40" s="1"/>
      <c r="J40" s="1"/>
    </row>
    <row r="41" spans="1:6" s="14" customFormat="1" ht="30">
      <c r="A41" s="42">
        <v>17</v>
      </c>
      <c r="B41" s="29" t="s">
        <v>65</v>
      </c>
      <c r="C41" s="22" t="s">
        <v>11</v>
      </c>
      <c r="D41" s="32">
        <v>725</v>
      </c>
      <c r="E41" s="51">
        <v>39.55</v>
      </c>
      <c r="F41" s="63">
        <f t="shared" si="1"/>
        <v>28673.749999999996</v>
      </c>
    </row>
    <row r="42" spans="1:10" ht="15">
      <c r="A42" s="42">
        <v>18</v>
      </c>
      <c r="B42" s="29" t="s">
        <v>20</v>
      </c>
      <c r="C42" s="11" t="s">
        <v>4</v>
      </c>
      <c r="D42" s="11">
        <v>210</v>
      </c>
      <c r="E42" s="51">
        <v>34.78</v>
      </c>
      <c r="F42" s="63">
        <f t="shared" si="1"/>
        <v>7303.8</v>
      </c>
      <c r="H42" s="14"/>
      <c r="I42" s="14"/>
      <c r="J42" s="14"/>
    </row>
    <row r="43" spans="1:6" s="14" customFormat="1" ht="15">
      <c r="A43" s="42">
        <v>19</v>
      </c>
      <c r="B43" s="29" t="s">
        <v>15</v>
      </c>
      <c r="C43" s="11" t="s">
        <v>4</v>
      </c>
      <c r="D43" s="11">
        <v>69</v>
      </c>
      <c r="E43" s="51">
        <v>57.88</v>
      </c>
      <c r="F43" s="63">
        <f>D43*E43</f>
        <v>3993.7200000000003</v>
      </c>
    </row>
    <row r="44" spans="1:6" s="14" customFormat="1" ht="30">
      <c r="A44" s="42">
        <v>20</v>
      </c>
      <c r="B44" s="29" t="s">
        <v>34</v>
      </c>
      <c r="C44" s="79" t="s">
        <v>5</v>
      </c>
      <c r="D44" s="11">
        <v>1</v>
      </c>
      <c r="E44" s="51">
        <v>1071.46</v>
      </c>
      <c r="F44" s="63">
        <f t="shared" si="1"/>
        <v>1071.46</v>
      </c>
    </row>
    <row r="45" spans="1:6" s="14" customFormat="1" ht="30">
      <c r="A45" s="42">
        <v>21</v>
      </c>
      <c r="B45" s="29" t="s">
        <v>35</v>
      </c>
      <c r="C45" s="79" t="s">
        <v>5</v>
      </c>
      <c r="D45" s="11">
        <v>4</v>
      </c>
      <c r="E45" s="51">
        <v>1265.87</v>
      </c>
      <c r="F45" s="63">
        <f t="shared" si="1"/>
        <v>5063.48</v>
      </c>
    </row>
    <row r="46" spans="1:6" s="14" customFormat="1" ht="30">
      <c r="A46" s="42">
        <v>22</v>
      </c>
      <c r="B46" s="29" t="s">
        <v>36</v>
      </c>
      <c r="C46" s="79" t="s">
        <v>5</v>
      </c>
      <c r="D46" s="11">
        <v>2</v>
      </c>
      <c r="E46" s="51">
        <v>1575.32</v>
      </c>
      <c r="F46" s="63">
        <f t="shared" si="1"/>
        <v>3150.64</v>
      </c>
    </row>
    <row r="47" spans="1:6" s="14" customFormat="1" ht="18">
      <c r="A47" s="42">
        <v>23</v>
      </c>
      <c r="B47" s="91" t="s">
        <v>16</v>
      </c>
      <c r="C47" s="9" t="s">
        <v>11</v>
      </c>
      <c r="D47" s="80">
        <v>2</v>
      </c>
      <c r="E47" s="63">
        <v>135.88</v>
      </c>
      <c r="F47" s="63">
        <f t="shared" si="1"/>
        <v>271.76</v>
      </c>
    </row>
    <row r="48" spans="1:6" s="14" customFormat="1" ht="30">
      <c r="A48" s="42">
        <v>24</v>
      </c>
      <c r="B48" s="29" t="s">
        <v>33</v>
      </c>
      <c r="C48" s="11" t="s">
        <v>5</v>
      </c>
      <c r="D48" s="32">
        <v>6</v>
      </c>
      <c r="E48" s="51">
        <v>430</v>
      </c>
      <c r="F48" s="63">
        <f t="shared" si="1"/>
        <v>2580</v>
      </c>
    </row>
    <row r="49" spans="1:10" s="14" customFormat="1" ht="15">
      <c r="A49" s="51">
        <v>25</v>
      </c>
      <c r="B49" s="29" t="s">
        <v>29</v>
      </c>
      <c r="C49" s="51" t="s">
        <v>5</v>
      </c>
      <c r="D49" s="51">
        <v>12</v>
      </c>
      <c r="E49" s="51">
        <v>209.46</v>
      </c>
      <c r="F49" s="63">
        <f t="shared" si="1"/>
        <v>2513.52</v>
      </c>
      <c r="H49" s="1"/>
      <c r="I49" s="1"/>
      <c r="J49" s="1"/>
    </row>
    <row r="50" spans="1:10" s="14" customFormat="1" ht="15" customHeight="1">
      <c r="A50" s="42">
        <v>26</v>
      </c>
      <c r="B50" s="12" t="s">
        <v>6</v>
      </c>
      <c r="C50" s="11" t="s">
        <v>7</v>
      </c>
      <c r="D50" s="11">
        <v>25</v>
      </c>
      <c r="E50" s="51">
        <v>45.66</v>
      </c>
      <c r="F50" s="63">
        <f t="shared" si="1"/>
        <v>1141.5</v>
      </c>
      <c r="H50" s="1"/>
      <c r="I50" s="1"/>
      <c r="J50" s="1"/>
    </row>
    <row r="51" spans="1:6" ht="30">
      <c r="A51" s="42">
        <v>27</v>
      </c>
      <c r="B51" s="24" t="s">
        <v>111</v>
      </c>
      <c r="C51" s="9" t="s">
        <v>13</v>
      </c>
      <c r="D51" s="41">
        <v>70</v>
      </c>
      <c r="E51" s="51">
        <v>176.22</v>
      </c>
      <c r="F51" s="63">
        <f t="shared" si="1"/>
        <v>12335.4</v>
      </c>
    </row>
    <row r="52" spans="1:6" ht="18" customHeight="1">
      <c r="A52" s="42">
        <v>28</v>
      </c>
      <c r="B52" s="29" t="s">
        <v>112</v>
      </c>
      <c r="C52" s="22" t="s">
        <v>11</v>
      </c>
      <c r="D52" s="35">
        <v>276</v>
      </c>
      <c r="E52" s="51">
        <v>49.85</v>
      </c>
      <c r="F52" s="63">
        <f t="shared" si="1"/>
        <v>13758.6</v>
      </c>
    </row>
    <row r="53" spans="1:6" ht="17.25" customHeight="1">
      <c r="A53" s="42">
        <v>29</v>
      </c>
      <c r="B53" s="33" t="s">
        <v>9</v>
      </c>
      <c r="C53" s="8" t="s">
        <v>4</v>
      </c>
      <c r="D53" s="34">
        <v>702</v>
      </c>
      <c r="E53" s="51">
        <v>2.55</v>
      </c>
      <c r="F53" s="63">
        <f t="shared" si="1"/>
        <v>1790.1</v>
      </c>
    </row>
    <row r="54" spans="1:6" ht="15">
      <c r="A54" s="42">
        <v>30</v>
      </c>
      <c r="B54" s="43" t="s">
        <v>25</v>
      </c>
      <c r="C54" s="44" t="s">
        <v>4</v>
      </c>
      <c r="D54" s="45">
        <v>24</v>
      </c>
      <c r="E54" s="51">
        <v>35.21</v>
      </c>
      <c r="F54" s="63">
        <f t="shared" si="1"/>
        <v>845.04</v>
      </c>
    </row>
    <row r="55" spans="1:10" ht="18.75">
      <c r="A55" s="42">
        <v>31</v>
      </c>
      <c r="B55" s="46" t="s">
        <v>26</v>
      </c>
      <c r="C55" s="47" t="s">
        <v>27</v>
      </c>
      <c r="D55" s="94">
        <v>72</v>
      </c>
      <c r="E55" s="51">
        <v>43.88</v>
      </c>
      <c r="F55" s="63">
        <f t="shared" si="1"/>
        <v>3159.36</v>
      </c>
      <c r="H55" s="14"/>
      <c r="I55" s="14"/>
      <c r="J55" s="14"/>
    </row>
    <row r="56" spans="1:6" ht="15">
      <c r="A56" s="42">
        <v>32</v>
      </c>
      <c r="B56" s="93" t="s">
        <v>30</v>
      </c>
      <c r="C56" s="82" t="s">
        <v>4</v>
      </c>
      <c r="D56" s="83">
        <v>279</v>
      </c>
      <c r="E56" s="51">
        <v>3.52</v>
      </c>
      <c r="F56" s="63">
        <f t="shared" si="1"/>
        <v>982.08</v>
      </c>
    </row>
    <row r="57" spans="1:6" s="14" customFormat="1" ht="15">
      <c r="A57" s="1"/>
      <c r="B57" s="1"/>
      <c r="C57" s="1"/>
      <c r="D57" s="13"/>
      <c r="E57" s="1"/>
      <c r="F57" s="105"/>
    </row>
    <row r="58" spans="5:10" ht="15">
      <c r="E58" s="97" t="s">
        <v>76</v>
      </c>
      <c r="F58" s="98">
        <f>SUM(F11:F56)</f>
        <v>146354.63999999998</v>
      </c>
      <c r="H58" s="14"/>
      <c r="I58" s="14"/>
      <c r="J58" s="14"/>
    </row>
    <row r="59" spans="4:10" ht="15">
      <c r="D59" s="221" t="s">
        <v>77</v>
      </c>
      <c r="E59" s="221"/>
      <c r="F59" s="98">
        <f>F58*0.2</f>
        <v>29270.928</v>
      </c>
      <c r="H59" s="14"/>
      <c r="I59" s="14"/>
      <c r="J59" s="14"/>
    </row>
    <row r="60" spans="5:6" ht="15">
      <c r="E60" s="97" t="s">
        <v>78</v>
      </c>
      <c r="F60" s="98">
        <f>SUM(F58:F59)</f>
        <v>175625.56799999997</v>
      </c>
    </row>
    <row r="67" ht="15">
      <c r="C67" s="36"/>
    </row>
    <row r="68" spans="1:4" ht="15">
      <c r="A68" s="13"/>
      <c r="B68" s="20"/>
      <c r="C68" s="36"/>
      <c r="D68" s="18"/>
    </row>
    <row r="69" spans="2:4" ht="15">
      <c r="B69" s="18"/>
      <c r="C69" s="36"/>
      <c r="D69" s="18"/>
    </row>
  </sheetData>
  <sheetProtection/>
  <mergeCells count="13">
    <mergeCell ref="D59:E59"/>
    <mergeCell ref="F32:F34"/>
    <mergeCell ref="B32:B34"/>
    <mergeCell ref="A6:D6"/>
    <mergeCell ref="A7:D7"/>
    <mergeCell ref="A22:A25"/>
    <mergeCell ref="D32:D34"/>
    <mergeCell ref="A1:D2"/>
    <mergeCell ref="A18:A21"/>
    <mergeCell ref="E32:E34"/>
    <mergeCell ref="H9:J9"/>
    <mergeCell ref="A26:A29"/>
    <mergeCell ref="C32:C34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2.421875" style="1" bestFit="1" customWidth="1"/>
    <col min="7" max="7" width="13.00390625" style="1" customWidth="1"/>
    <col min="8" max="8" width="8.00390625" style="1" bestFit="1" customWidth="1"/>
    <col min="9" max="9" width="6.7109375" style="1" bestFit="1" customWidth="1"/>
    <col min="10" max="10" width="12.57421875" style="1" customWidth="1"/>
    <col min="11" max="16384" width="9.140625" style="1" customWidth="1"/>
  </cols>
  <sheetData>
    <row r="1" spans="1:11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</row>
    <row r="2" spans="1:11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</row>
    <row r="3" spans="1:11" ht="20.25" hidden="1">
      <c r="A3" s="16"/>
      <c r="B3" s="16"/>
      <c r="C3" s="16"/>
      <c r="D3" s="16"/>
      <c r="E3" s="2"/>
      <c r="F3" s="2"/>
      <c r="G3" s="2"/>
      <c r="H3" s="2"/>
      <c r="I3" s="2"/>
      <c r="K3" s="2"/>
    </row>
    <row r="4" spans="1:11" ht="15.75" customHeight="1">
      <c r="A4" s="40" t="s">
        <v>47</v>
      </c>
      <c r="B4" s="3"/>
      <c r="C4" s="3"/>
      <c r="D4" s="3"/>
      <c r="E4" s="3"/>
      <c r="F4" s="3"/>
      <c r="G4" s="3"/>
      <c r="H4" s="3"/>
      <c r="I4" s="3"/>
      <c r="K4" s="3"/>
    </row>
    <row r="5" spans="1:11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16" t="s">
        <v>81</v>
      </c>
      <c r="B6" s="216"/>
      <c r="C6" s="216"/>
      <c r="D6" s="216"/>
      <c r="E6" s="3"/>
      <c r="F6" s="3"/>
      <c r="G6" s="3"/>
      <c r="H6" s="3"/>
      <c r="I6" s="3"/>
      <c r="J6" s="3"/>
      <c r="K6" s="3"/>
    </row>
    <row r="7" spans="1:11" ht="15.75" thickBot="1">
      <c r="A7" s="217" t="s">
        <v>82</v>
      </c>
      <c r="B7" s="217"/>
      <c r="C7" s="217"/>
      <c r="D7" s="217"/>
      <c r="E7" s="3"/>
      <c r="F7" s="3"/>
      <c r="G7" s="3"/>
      <c r="H7" s="3"/>
      <c r="I7" s="3"/>
      <c r="J7" s="3"/>
      <c r="K7" s="3"/>
    </row>
    <row r="8" spans="1:10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26"/>
      <c r="J8" s="37"/>
    </row>
    <row r="9" spans="1:10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29" t="s">
        <v>59</v>
      </c>
      <c r="I9" s="231"/>
      <c r="J9" s="76"/>
    </row>
    <row r="10" spans="1:9" ht="15.75" thickBot="1">
      <c r="A10" s="7">
        <v>1</v>
      </c>
      <c r="B10" s="7">
        <v>2</v>
      </c>
      <c r="C10" s="7">
        <v>3</v>
      </c>
      <c r="D10" s="7">
        <v>4</v>
      </c>
      <c r="E10" s="53">
        <v>5</v>
      </c>
      <c r="F10" s="54">
        <v>6</v>
      </c>
      <c r="G10" s="25"/>
      <c r="H10" s="67" t="s">
        <v>56</v>
      </c>
      <c r="I10" s="67" t="s">
        <v>55</v>
      </c>
    </row>
    <row r="11" spans="1:9" ht="15">
      <c r="A11" s="11">
        <v>1</v>
      </c>
      <c r="B11" s="28" t="s">
        <v>18</v>
      </c>
      <c r="C11" s="11" t="s">
        <v>4</v>
      </c>
      <c r="D11" s="32">
        <v>150</v>
      </c>
      <c r="E11" s="51">
        <v>3.92</v>
      </c>
      <c r="F11" s="102">
        <f aca="true" t="shared" si="0" ref="F11:F18">D11*E11</f>
        <v>588</v>
      </c>
      <c r="G11" s="25"/>
      <c r="H11" s="52">
        <v>95.01</v>
      </c>
      <c r="I11" s="52">
        <v>32.4</v>
      </c>
    </row>
    <row r="12" spans="1:9" ht="15">
      <c r="A12" s="11">
        <v>2</v>
      </c>
      <c r="B12" s="28" t="s">
        <v>69</v>
      </c>
      <c r="C12" s="11" t="s">
        <v>4</v>
      </c>
      <c r="D12" s="32">
        <v>36</v>
      </c>
      <c r="E12" s="51">
        <v>3.92</v>
      </c>
      <c r="F12" s="102">
        <f t="shared" si="0"/>
        <v>141.12</v>
      </c>
      <c r="G12" s="25"/>
      <c r="H12" s="50">
        <v>72.06</v>
      </c>
      <c r="I12" s="50">
        <v>15.37</v>
      </c>
    </row>
    <row r="13" spans="1:9" ht="30">
      <c r="A13" s="11">
        <v>3</v>
      </c>
      <c r="B13" s="28" t="s">
        <v>31</v>
      </c>
      <c r="C13" s="11" t="s">
        <v>10</v>
      </c>
      <c r="D13" s="32">
        <v>173</v>
      </c>
      <c r="E13" s="51">
        <v>6.78</v>
      </c>
      <c r="F13" s="102">
        <f t="shared" si="0"/>
        <v>1172.94</v>
      </c>
      <c r="G13" s="25"/>
      <c r="H13" s="50">
        <v>96.39</v>
      </c>
      <c r="I13" s="50">
        <v>45</v>
      </c>
    </row>
    <row r="14" spans="1:9" ht="30">
      <c r="A14" s="11">
        <v>4</v>
      </c>
      <c r="B14" s="28" t="s">
        <v>83</v>
      </c>
      <c r="C14" s="11" t="s">
        <v>10</v>
      </c>
      <c r="D14" s="32">
        <v>22</v>
      </c>
      <c r="E14" s="51">
        <v>6.78</v>
      </c>
      <c r="F14" s="102">
        <f t="shared" si="0"/>
        <v>149.16</v>
      </c>
      <c r="G14" s="25"/>
      <c r="H14" s="50"/>
      <c r="I14" s="50">
        <v>21.34</v>
      </c>
    </row>
    <row r="15" spans="1:9" ht="30">
      <c r="A15" s="11">
        <v>5</v>
      </c>
      <c r="B15" s="28" t="s">
        <v>109</v>
      </c>
      <c r="C15" s="11" t="s">
        <v>10</v>
      </c>
      <c r="D15" s="32">
        <v>278</v>
      </c>
      <c r="E15" s="51">
        <v>4.51</v>
      </c>
      <c r="F15" s="102">
        <f>D15*E15</f>
        <v>1253.78</v>
      </c>
      <c r="G15" s="25"/>
      <c r="H15" s="73"/>
      <c r="I15" s="73"/>
    </row>
    <row r="16" spans="1:9" ht="15">
      <c r="A16" s="11">
        <v>6</v>
      </c>
      <c r="B16" s="28" t="s">
        <v>22</v>
      </c>
      <c r="C16" s="11" t="s">
        <v>4</v>
      </c>
      <c r="D16" s="32">
        <v>12</v>
      </c>
      <c r="E16" s="51">
        <v>4.88</v>
      </c>
      <c r="F16" s="102">
        <f t="shared" si="0"/>
        <v>58.56</v>
      </c>
      <c r="G16" s="25"/>
      <c r="H16" s="72">
        <f>SUM(H11:H14)</f>
        <v>263.46</v>
      </c>
      <c r="I16" s="72">
        <f>SUM(I11:I14)</f>
        <v>114.11</v>
      </c>
    </row>
    <row r="17" spans="1:9" ht="18">
      <c r="A17" s="11">
        <v>7</v>
      </c>
      <c r="B17" s="28" t="s">
        <v>23</v>
      </c>
      <c r="C17" s="11" t="s">
        <v>10</v>
      </c>
      <c r="D17" s="32">
        <v>36</v>
      </c>
      <c r="E17" s="51">
        <v>4.35</v>
      </c>
      <c r="F17" s="102">
        <f t="shared" si="0"/>
        <v>156.6</v>
      </c>
      <c r="G17" s="25"/>
      <c r="H17" s="19"/>
      <c r="I17" s="19"/>
    </row>
    <row r="18" spans="1:9" ht="30">
      <c r="A18" s="51">
        <v>8</v>
      </c>
      <c r="B18" s="33" t="s">
        <v>63</v>
      </c>
      <c r="C18" s="22" t="s">
        <v>11</v>
      </c>
      <c r="D18" s="11">
        <v>51</v>
      </c>
      <c r="E18" s="51">
        <v>16.91</v>
      </c>
      <c r="F18" s="102">
        <f t="shared" si="0"/>
        <v>862.41</v>
      </c>
      <c r="G18" s="25"/>
      <c r="H18" s="19"/>
      <c r="I18" s="19"/>
    </row>
    <row r="19" spans="1:9" ht="30">
      <c r="A19" s="213">
        <v>9</v>
      </c>
      <c r="B19" s="84" t="s">
        <v>38</v>
      </c>
      <c r="C19" s="10"/>
      <c r="D19" s="10"/>
      <c r="E19" s="56"/>
      <c r="F19" s="66"/>
      <c r="G19" s="25"/>
      <c r="H19" s="19"/>
      <c r="I19" s="19"/>
    </row>
    <row r="20" spans="1:6" ht="18">
      <c r="A20" s="213">
        <f>A19+1</f>
        <v>10</v>
      </c>
      <c r="B20" s="85" t="s">
        <v>12</v>
      </c>
      <c r="C20" s="21" t="s">
        <v>11</v>
      </c>
      <c r="D20" s="30">
        <v>211</v>
      </c>
      <c r="E20" s="56">
        <v>6.82</v>
      </c>
      <c r="F20" s="66">
        <f>D20*E20</f>
        <v>1439.02</v>
      </c>
    </row>
    <row r="21" spans="1:7" ht="18">
      <c r="A21" s="213">
        <f>A20+1</f>
        <v>11</v>
      </c>
      <c r="B21" s="84" t="s">
        <v>60</v>
      </c>
      <c r="C21" s="21" t="s">
        <v>11</v>
      </c>
      <c r="D21" s="30">
        <v>13</v>
      </c>
      <c r="E21" s="56">
        <v>67.45</v>
      </c>
      <c r="F21" s="66">
        <f>D21*E21</f>
        <v>876.85</v>
      </c>
      <c r="G21" s="25"/>
    </row>
    <row r="22" spans="1:6" ht="15.75" customHeight="1">
      <c r="A22" s="214">
        <f>A21+1</f>
        <v>12</v>
      </c>
      <c r="B22" s="86" t="s">
        <v>61</v>
      </c>
      <c r="C22" s="23" t="s">
        <v>11</v>
      </c>
      <c r="D22" s="31">
        <v>40</v>
      </c>
      <c r="E22" s="42">
        <v>27.33</v>
      </c>
      <c r="F22" s="66">
        <f>D22*E22</f>
        <v>1093.1999999999998</v>
      </c>
    </row>
    <row r="23" spans="1:9" ht="30">
      <c r="A23" s="213">
        <v>10</v>
      </c>
      <c r="B23" s="84" t="s">
        <v>19</v>
      </c>
      <c r="C23" s="10"/>
      <c r="D23" s="10"/>
      <c r="E23" s="55"/>
      <c r="F23" s="64"/>
      <c r="H23" s="19"/>
      <c r="I23" s="19"/>
    </row>
    <row r="24" spans="1:6" ht="18">
      <c r="A24" s="213">
        <f>A23+1</f>
        <v>11</v>
      </c>
      <c r="B24" s="85" t="s">
        <v>12</v>
      </c>
      <c r="C24" s="21" t="s">
        <v>11</v>
      </c>
      <c r="D24" s="30">
        <v>91</v>
      </c>
      <c r="E24" s="56">
        <v>6.82</v>
      </c>
      <c r="F24" s="66">
        <f>D24*E24</f>
        <v>620.62</v>
      </c>
    </row>
    <row r="25" spans="1:7" ht="18">
      <c r="A25" s="213">
        <f>A24+1</f>
        <v>12</v>
      </c>
      <c r="B25" s="84" t="s">
        <v>60</v>
      </c>
      <c r="C25" s="21" t="s">
        <v>11</v>
      </c>
      <c r="D25" s="30">
        <v>6</v>
      </c>
      <c r="E25" s="56">
        <v>67.45</v>
      </c>
      <c r="F25" s="66">
        <f>D25*E25</f>
        <v>404.70000000000005</v>
      </c>
      <c r="G25" s="25"/>
    </row>
    <row r="26" spans="1:6" ht="15.75" customHeight="1">
      <c r="A26" s="214">
        <f>A25+1</f>
        <v>13</v>
      </c>
      <c r="B26" s="86" t="s">
        <v>61</v>
      </c>
      <c r="C26" s="23" t="s">
        <v>11</v>
      </c>
      <c r="D26" s="31">
        <v>17</v>
      </c>
      <c r="E26" s="42">
        <v>27.33</v>
      </c>
      <c r="F26" s="66">
        <f>D26*E26</f>
        <v>464.60999999999996</v>
      </c>
    </row>
    <row r="27" spans="1:6" ht="30">
      <c r="A27" s="38">
        <v>11</v>
      </c>
      <c r="B27" s="87" t="s">
        <v>14</v>
      </c>
      <c r="C27" s="23" t="s">
        <v>11</v>
      </c>
      <c r="D27" s="31">
        <f>D22+D26+D34</f>
        <v>124</v>
      </c>
      <c r="E27" s="51">
        <v>4.25</v>
      </c>
      <c r="F27" s="63">
        <f>D27*E27</f>
        <v>527</v>
      </c>
    </row>
    <row r="28" spans="1:6" ht="18">
      <c r="A28" s="38">
        <v>12</v>
      </c>
      <c r="B28" s="88" t="s">
        <v>17</v>
      </c>
      <c r="C28" s="23" t="s">
        <v>11</v>
      </c>
      <c r="D28" s="39">
        <v>124</v>
      </c>
      <c r="E28" s="51">
        <v>4.89</v>
      </c>
      <c r="F28" s="63">
        <f>D28*E28</f>
        <v>606.36</v>
      </c>
    </row>
    <row r="29" spans="1:6" ht="15">
      <c r="A29" s="56">
        <v>13</v>
      </c>
      <c r="B29" s="215" t="s">
        <v>68</v>
      </c>
      <c r="C29" s="222"/>
      <c r="D29" s="222"/>
      <c r="E29" s="224"/>
      <c r="F29" s="226"/>
    </row>
    <row r="30" spans="1:6" ht="15">
      <c r="A30" s="56"/>
      <c r="B30" s="215"/>
      <c r="C30" s="223"/>
      <c r="D30" s="223"/>
      <c r="E30" s="225"/>
      <c r="F30" s="227"/>
    </row>
    <row r="31" spans="1:9" ht="15">
      <c r="A31" s="56"/>
      <c r="B31" s="215"/>
      <c r="C31" s="223"/>
      <c r="D31" s="223"/>
      <c r="E31" s="225"/>
      <c r="F31" s="227"/>
      <c r="H31" s="14"/>
      <c r="I31" s="14"/>
    </row>
    <row r="32" spans="1:9" ht="18">
      <c r="A32" s="56"/>
      <c r="B32" s="85" t="s">
        <v>28</v>
      </c>
      <c r="C32" s="21" t="s">
        <v>11</v>
      </c>
      <c r="D32" s="10">
        <v>115</v>
      </c>
      <c r="E32" s="56">
        <v>6.82</v>
      </c>
      <c r="F32" s="66">
        <f aca="true" t="shared" si="1" ref="F32:F51">D32*E32</f>
        <v>784.3000000000001</v>
      </c>
      <c r="H32" s="14"/>
      <c r="I32" s="14"/>
    </row>
    <row r="33" spans="1:6" ht="18">
      <c r="A33" s="56"/>
      <c r="B33" s="84" t="s">
        <v>60</v>
      </c>
      <c r="C33" s="21" t="s">
        <v>11</v>
      </c>
      <c r="D33" s="10">
        <v>10</v>
      </c>
      <c r="E33" s="56">
        <v>67.45</v>
      </c>
      <c r="F33" s="66">
        <f t="shared" si="1"/>
        <v>674.5</v>
      </c>
    </row>
    <row r="34" spans="1:9" ht="18">
      <c r="A34" s="42"/>
      <c r="B34" s="89" t="s">
        <v>62</v>
      </c>
      <c r="C34" s="21" t="s">
        <v>11</v>
      </c>
      <c r="D34" s="48">
        <v>67</v>
      </c>
      <c r="E34" s="42">
        <v>27.33</v>
      </c>
      <c r="F34" s="66">
        <f t="shared" si="1"/>
        <v>1831.11</v>
      </c>
      <c r="H34" s="14"/>
      <c r="I34" s="14"/>
    </row>
    <row r="35" spans="1:9" ht="18">
      <c r="A35" s="42">
        <v>14</v>
      </c>
      <c r="B35" s="89" t="s">
        <v>64</v>
      </c>
      <c r="C35" s="22" t="s">
        <v>11</v>
      </c>
      <c r="D35" s="48">
        <v>570</v>
      </c>
      <c r="E35" s="51">
        <v>16.91</v>
      </c>
      <c r="F35" s="63">
        <f t="shared" si="1"/>
        <v>9638.7</v>
      </c>
      <c r="H35" s="14"/>
      <c r="I35" s="14"/>
    </row>
    <row r="36" spans="1:9" ht="18">
      <c r="A36" s="42">
        <v>15</v>
      </c>
      <c r="B36" s="12" t="s">
        <v>67</v>
      </c>
      <c r="C36" s="9" t="s">
        <v>10</v>
      </c>
      <c r="D36" s="51">
        <v>784</v>
      </c>
      <c r="E36" s="51">
        <v>12.58</v>
      </c>
      <c r="F36" s="63">
        <f t="shared" si="1"/>
        <v>9862.72</v>
      </c>
      <c r="H36" s="14"/>
      <c r="I36" s="14"/>
    </row>
    <row r="37" spans="1:6" s="14" customFormat="1" ht="18">
      <c r="A37" s="42">
        <v>16</v>
      </c>
      <c r="B37" s="90" t="s">
        <v>66</v>
      </c>
      <c r="C37" s="22" t="s">
        <v>11</v>
      </c>
      <c r="D37" s="78">
        <v>18</v>
      </c>
      <c r="E37" s="51">
        <v>37.63</v>
      </c>
      <c r="F37" s="63">
        <f t="shared" si="1"/>
        <v>677.34</v>
      </c>
    </row>
    <row r="38" spans="1:6" s="14" customFormat="1" ht="30">
      <c r="A38" s="42">
        <v>17</v>
      </c>
      <c r="B38" s="29" t="s">
        <v>65</v>
      </c>
      <c r="C38" s="22" t="s">
        <v>11</v>
      </c>
      <c r="D38" s="32">
        <v>478</v>
      </c>
      <c r="E38" s="51">
        <v>39.55</v>
      </c>
      <c r="F38" s="63">
        <f t="shared" si="1"/>
        <v>18904.899999999998</v>
      </c>
    </row>
    <row r="39" spans="1:9" ht="15">
      <c r="A39" s="42">
        <v>18</v>
      </c>
      <c r="B39" s="29" t="s">
        <v>20</v>
      </c>
      <c r="C39" s="11" t="s">
        <v>4</v>
      </c>
      <c r="D39" s="11">
        <v>196</v>
      </c>
      <c r="E39" s="51">
        <v>34.78</v>
      </c>
      <c r="F39" s="63">
        <f t="shared" si="1"/>
        <v>6816.88</v>
      </c>
      <c r="H39" s="14"/>
      <c r="I39" s="14"/>
    </row>
    <row r="40" spans="1:9" s="14" customFormat="1" ht="30">
      <c r="A40" s="42">
        <v>19</v>
      </c>
      <c r="B40" s="29" t="s">
        <v>34</v>
      </c>
      <c r="C40" s="79" t="s">
        <v>5</v>
      </c>
      <c r="D40" s="11">
        <v>2</v>
      </c>
      <c r="E40" s="51">
        <v>1071.46</v>
      </c>
      <c r="F40" s="63">
        <f t="shared" si="1"/>
        <v>2142.92</v>
      </c>
      <c r="H40" s="1"/>
      <c r="I40" s="1"/>
    </row>
    <row r="41" spans="1:9" s="14" customFormat="1" ht="30">
      <c r="A41" s="42">
        <v>20</v>
      </c>
      <c r="B41" s="29" t="s">
        <v>35</v>
      </c>
      <c r="C41" s="79" t="s">
        <v>5</v>
      </c>
      <c r="D41" s="11">
        <v>3</v>
      </c>
      <c r="E41" s="51">
        <v>1265.87</v>
      </c>
      <c r="F41" s="63">
        <f t="shared" si="1"/>
        <v>3797.6099999999997</v>
      </c>
      <c r="H41" s="1"/>
      <c r="I41" s="1"/>
    </row>
    <row r="42" spans="1:9" s="14" customFormat="1" ht="18">
      <c r="A42" s="42">
        <v>21</v>
      </c>
      <c r="B42" s="29" t="s">
        <v>16</v>
      </c>
      <c r="C42" s="11" t="s">
        <v>11</v>
      </c>
      <c r="D42" s="32">
        <v>2</v>
      </c>
      <c r="E42" s="63">
        <v>135.88</v>
      </c>
      <c r="F42" s="63">
        <f t="shared" si="1"/>
        <v>271.76</v>
      </c>
      <c r="H42" s="1"/>
      <c r="I42" s="1"/>
    </row>
    <row r="43" spans="1:9" s="14" customFormat="1" ht="15">
      <c r="A43" s="42">
        <v>22</v>
      </c>
      <c r="B43" s="92" t="s">
        <v>29</v>
      </c>
      <c r="C43" s="42" t="s">
        <v>5</v>
      </c>
      <c r="D43" s="42">
        <v>10</v>
      </c>
      <c r="E43" s="42">
        <v>209.46</v>
      </c>
      <c r="F43" s="65">
        <f t="shared" si="1"/>
        <v>2094.6</v>
      </c>
      <c r="H43" s="1"/>
      <c r="I43" s="1"/>
    </row>
    <row r="44" spans="1:9" s="14" customFormat="1" ht="15" customHeight="1">
      <c r="A44" s="42">
        <v>23</v>
      </c>
      <c r="B44" s="12" t="s">
        <v>6</v>
      </c>
      <c r="C44" s="11" t="s">
        <v>7</v>
      </c>
      <c r="D44" s="11">
        <v>15</v>
      </c>
      <c r="E44" s="51">
        <v>45.66</v>
      </c>
      <c r="F44" s="63">
        <f t="shared" si="1"/>
        <v>684.9</v>
      </c>
      <c r="H44" s="1"/>
      <c r="I44" s="1"/>
    </row>
    <row r="45" spans="1:6" ht="30">
      <c r="A45" s="42">
        <v>24</v>
      </c>
      <c r="B45" s="24" t="s">
        <v>111</v>
      </c>
      <c r="C45" s="9" t="s">
        <v>13</v>
      </c>
      <c r="D45" s="41">
        <v>19</v>
      </c>
      <c r="E45" s="51">
        <v>176.22</v>
      </c>
      <c r="F45" s="63">
        <f t="shared" si="1"/>
        <v>3348.18</v>
      </c>
    </row>
    <row r="46" spans="1:6" ht="18" customHeight="1">
      <c r="A46" s="42">
        <v>25</v>
      </c>
      <c r="B46" s="29" t="s">
        <v>112</v>
      </c>
      <c r="C46" s="22" t="s">
        <v>11</v>
      </c>
      <c r="D46" s="35">
        <v>74</v>
      </c>
      <c r="E46" s="51">
        <v>49.85</v>
      </c>
      <c r="F46" s="63">
        <f t="shared" si="1"/>
        <v>3688.9</v>
      </c>
    </row>
    <row r="47" spans="1:9" ht="17.25" customHeight="1">
      <c r="A47" s="42">
        <v>26</v>
      </c>
      <c r="B47" s="33" t="s">
        <v>9</v>
      </c>
      <c r="C47" s="8" t="s">
        <v>4</v>
      </c>
      <c r="D47" s="34">
        <v>186</v>
      </c>
      <c r="E47" s="51">
        <v>2.55</v>
      </c>
      <c r="F47" s="63">
        <f t="shared" si="1"/>
        <v>474.29999999999995</v>
      </c>
      <c r="H47" s="14"/>
      <c r="I47" s="14"/>
    </row>
    <row r="48" spans="1:9" ht="17.25" customHeight="1">
      <c r="A48" s="42">
        <v>27</v>
      </c>
      <c r="B48" s="103" t="s">
        <v>110</v>
      </c>
      <c r="C48" s="11" t="s">
        <v>10</v>
      </c>
      <c r="D48" s="104">
        <v>278</v>
      </c>
      <c r="E48" s="51">
        <v>18.55</v>
      </c>
      <c r="F48" s="63">
        <f t="shared" si="1"/>
        <v>5156.900000000001</v>
      </c>
      <c r="H48" s="14"/>
      <c r="I48" s="14"/>
    </row>
    <row r="49" spans="1:9" ht="15">
      <c r="A49" s="42">
        <v>28</v>
      </c>
      <c r="B49" s="43" t="s">
        <v>25</v>
      </c>
      <c r="C49" s="44" t="s">
        <v>4</v>
      </c>
      <c r="D49" s="45">
        <v>12</v>
      </c>
      <c r="E49" s="51">
        <v>35.21</v>
      </c>
      <c r="F49" s="63">
        <f t="shared" si="1"/>
        <v>422.52</v>
      </c>
      <c r="H49" s="14"/>
      <c r="I49" s="14"/>
    </row>
    <row r="50" spans="1:9" ht="18.75">
      <c r="A50" s="51">
        <v>29</v>
      </c>
      <c r="B50" s="46" t="s">
        <v>26</v>
      </c>
      <c r="C50" s="47" t="s">
        <v>27</v>
      </c>
      <c r="D50" s="94">
        <v>36</v>
      </c>
      <c r="E50" s="51">
        <v>43.88</v>
      </c>
      <c r="F50" s="63">
        <f t="shared" si="1"/>
        <v>1579.68</v>
      </c>
      <c r="H50" s="14"/>
      <c r="I50" s="14"/>
    </row>
    <row r="51" spans="1:6" ht="15">
      <c r="A51" s="42">
        <v>30</v>
      </c>
      <c r="B51" s="93" t="s">
        <v>30</v>
      </c>
      <c r="C51" s="82" t="s">
        <v>4</v>
      </c>
      <c r="D51" s="83">
        <v>196</v>
      </c>
      <c r="E51" s="51">
        <v>3.52</v>
      </c>
      <c r="F51" s="63">
        <f t="shared" si="1"/>
        <v>689.92</v>
      </c>
    </row>
    <row r="52" spans="1:9" s="14" customFormat="1" ht="15">
      <c r="A52" s="1"/>
      <c r="B52" s="1"/>
      <c r="C52" s="1"/>
      <c r="D52" s="13"/>
      <c r="E52" s="1"/>
      <c r="F52" s="105"/>
      <c r="H52" s="1"/>
      <c r="I52" s="1"/>
    </row>
    <row r="53" spans="5:6" ht="15">
      <c r="E53" s="97" t="s">
        <v>76</v>
      </c>
      <c r="F53" s="98">
        <f>SUM(F11:F51)</f>
        <v>83957.56999999996</v>
      </c>
    </row>
    <row r="54" spans="4:6" ht="15">
      <c r="D54" s="221" t="s">
        <v>77</v>
      </c>
      <c r="E54" s="221"/>
      <c r="F54" s="98">
        <f>F53*0.2</f>
        <v>16791.513999999992</v>
      </c>
    </row>
    <row r="55" spans="5:6" ht="15">
      <c r="E55" s="97" t="s">
        <v>78</v>
      </c>
      <c r="F55" s="98">
        <f>SUM(F53:F54)</f>
        <v>100749.08399999996</v>
      </c>
    </row>
    <row r="62" ht="15">
      <c r="C62" s="36"/>
    </row>
    <row r="63" spans="1:4" ht="15">
      <c r="A63" s="13"/>
      <c r="B63" s="20"/>
      <c r="C63" s="36"/>
      <c r="D63" s="18"/>
    </row>
    <row r="64" spans="2:4" ht="15">
      <c r="B64" s="18"/>
      <c r="C64" s="36"/>
      <c r="D64" s="18"/>
    </row>
  </sheetData>
  <sheetProtection/>
  <mergeCells count="12">
    <mergeCell ref="E29:E31"/>
    <mergeCell ref="H9:I9"/>
    <mergeCell ref="C29:C31"/>
    <mergeCell ref="D54:E54"/>
    <mergeCell ref="F29:F31"/>
    <mergeCell ref="A23:A26"/>
    <mergeCell ref="D29:D31"/>
    <mergeCell ref="A1:D2"/>
    <mergeCell ref="A19:A22"/>
    <mergeCell ref="B29:B31"/>
    <mergeCell ref="A6:D6"/>
    <mergeCell ref="A7:D7"/>
  </mergeCells>
  <printOptions/>
  <pageMargins left="0.58" right="0.54" top="0.44" bottom="0.52" header="0.4" footer="0.3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6.421875" style="1" customWidth="1"/>
    <col min="2" max="2" width="62.8515625" style="1" bestFit="1" customWidth="1"/>
    <col min="3" max="3" width="10.7109375" style="1" bestFit="1" customWidth="1"/>
    <col min="4" max="4" width="7.8515625" style="1" bestFit="1" customWidth="1"/>
    <col min="5" max="5" width="8.8515625" style="1" bestFit="1" customWidth="1"/>
    <col min="6" max="6" width="11.57421875" style="1" customWidth="1"/>
    <col min="7" max="7" width="13.00390625" style="1" customWidth="1"/>
    <col min="8" max="8" width="7.00390625" style="1" bestFit="1" customWidth="1"/>
    <col min="9" max="9" width="8.00390625" style="1" bestFit="1" customWidth="1"/>
    <col min="10" max="10" width="12.57421875" style="1" customWidth="1"/>
    <col min="11" max="16384" width="9.140625" style="1" customWidth="1"/>
  </cols>
  <sheetData>
    <row r="1" spans="1:11" ht="12.75" customHeight="1">
      <c r="A1" s="228" t="s">
        <v>115</v>
      </c>
      <c r="B1" s="228"/>
      <c r="C1" s="228"/>
      <c r="D1" s="228"/>
      <c r="E1" s="17"/>
      <c r="F1" s="3"/>
      <c r="G1" s="3"/>
      <c r="H1" s="3"/>
      <c r="I1" s="3"/>
      <c r="J1" s="3"/>
      <c r="K1" s="3"/>
    </row>
    <row r="2" spans="1:11" ht="18" customHeight="1">
      <c r="A2" s="228"/>
      <c r="B2" s="228"/>
      <c r="C2" s="228"/>
      <c r="D2" s="228"/>
      <c r="E2" s="2"/>
      <c r="F2" s="2"/>
      <c r="G2" s="2"/>
      <c r="H2" s="2"/>
      <c r="I2" s="2"/>
      <c r="J2" s="2"/>
      <c r="K2" s="2"/>
    </row>
    <row r="3" spans="1:11" ht="20.25" hidden="1">
      <c r="A3" s="16"/>
      <c r="B3" s="16"/>
      <c r="C3" s="16"/>
      <c r="D3" s="16"/>
      <c r="E3" s="2"/>
      <c r="F3" s="2"/>
      <c r="G3" s="2"/>
      <c r="H3" s="2"/>
      <c r="K3" s="2"/>
    </row>
    <row r="4" spans="1:11" ht="15.75" customHeight="1">
      <c r="A4" s="40" t="s">
        <v>47</v>
      </c>
      <c r="B4" s="3"/>
      <c r="C4" s="3"/>
      <c r="D4" s="3"/>
      <c r="E4" s="3"/>
      <c r="F4" s="3"/>
      <c r="G4" s="3"/>
      <c r="H4" s="3"/>
      <c r="K4" s="3"/>
    </row>
    <row r="5" spans="1:11" ht="15">
      <c r="A5" s="1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16" t="s">
        <v>85</v>
      </c>
      <c r="B6" s="216"/>
      <c r="C6" s="216"/>
      <c r="D6" s="216"/>
      <c r="E6" s="3"/>
      <c r="F6" s="3"/>
      <c r="G6" s="3"/>
      <c r="H6" s="3"/>
      <c r="I6" s="3"/>
      <c r="J6" s="3"/>
      <c r="K6" s="3"/>
    </row>
    <row r="7" spans="1:11" ht="15.75" thickBot="1">
      <c r="A7" s="217" t="s">
        <v>84</v>
      </c>
      <c r="B7" s="217"/>
      <c r="C7" s="217"/>
      <c r="D7" s="217"/>
      <c r="E7" s="3"/>
      <c r="F7" s="3"/>
      <c r="G7" s="3"/>
      <c r="H7" s="3"/>
      <c r="I7" s="3"/>
      <c r="J7" s="3"/>
      <c r="K7" s="3"/>
    </row>
    <row r="8" spans="1:10" ht="15">
      <c r="A8" s="4" t="s">
        <v>0</v>
      </c>
      <c r="B8" s="4" t="s">
        <v>1</v>
      </c>
      <c r="C8" s="4" t="s">
        <v>2</v>
      </c>
      <c r="D8" s="4" t="s">
        <v>8</v>
      </c>
      <c r="E8" s="4" t="s">
        <v>44</v>
      </c>
      <c r="F8" s="60" t="s">
        <v>46</v>
      </c>
      <c r="G8" s="25"/>
      <c r="H8" s="26"/>
      <c r="I8" s="37"/>
      <c r="J8" s="37"/>
    </row>
    <row r="9" spans="1:8" ht="15.75" thickBot="1">
      <c r="A9" s="5" t="s">
        <v>3</v>
      </c>
      <c r="B9" s="6"/>
      <c r="C9" s="6"/>
      <c r="D9" s="6"/>
      <c r="E9" s="61" t="s">
        <v>45</v>
      </c>
      <c r="F9" s="62"/>
      <c r="G9" s="26"/>
      <c r="H9" s="25"/>
    </row>
    <row r="10" spans="1:10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58">
        <v>6</v>
      </c>
      <c r="G10" s="25"/>
      <c r="H10" s="232" t="s">
        <v>59</v>
      </c>
      <c r="I10" s="233"/>
      <c r="J10" s="234"/>
    </row>
    <row r="11" spans="1:10" ht="15.75" thickBot="1">
      <c r="A11" s="11">
        <v>1</v>
      </c>
      <c r="B11" s="28" t="s">
        <v>18</v>
      </c>
      <c r="C11" s="11" t="s">
        <v>4</v>
      </c>
      <c r="D11" s="32">
        <v>2442</v>
      </c>
      <c r="E11" s="51">
        <v>3.92</v>
      </c>
      <c r="F11" s="102">
        <f aca="true" t="shared" si="0" ref="F11:F17">D11*E11</f>
        <v>9572.64</v>
      </c>
      <c r="G11" s="25"/>
      <c r="H11" s="67" t="s">
        <v>55</v>
      </c>
      <c r="I11" s="69" t="s">
        <v>57</v>
      </c>
      <c r="J11" s="69" t="s">
        <v>56</v>
      </c>
    </row>
    <row r="12" spans="1:10" ht="15">
      <c r="A12" s="11">
        <v>2</v>
      </c>
      <c r="B12" s="28" t="s">
        <v>39</v>
      </c>
      <c r="C12" s="11" t="s">
        <v>4</v>
      </c>
      <c r="D12" s="32">
        <v>736</v>
      </c>
      <c r="E12" s="51">
        <v>3.92</v>
      </c>
      <c r="F12" s="102">
        <f t="shared" si="0"/>
        <v>2885.12</v>
      </c>
      <c r="G12" s="25"/>
      <c r="H12" s="52">
        <v>90</v>
      </c>
      <c r="I12" s="42">
        <v>36</v>
      </c>
      <c r="J12" s="96">
        <v>215.04</v>
      </c>
    </row>
    <row r="13" spans="1:10" ht="30">
      <c r="A13" s="11">
        <v>3</v>
      </c>
      <c r="B13" s="28" t="s">
        <v>31</v>
      </c>
      <c r="C13" s="11" t="s">
        <v>10</v>
      </c>
      <c r="D13" s="32">
        <v>3372</v>
      </c>
      <c r="E13" s="51">
        <v>6.78</v>
      </c>
      <c r="F13" s="102">
        <f t="shared" si="0"/>
        <v>22862.16</v>
      </c>
      <c r="G13" s="25"/>
      <c r="H13" s="50">
        <v>116.29</v>
      </c>
      <c r="I13" s="51">
        <v>50.94</v>
      </c>
      <c r="J13" s="51">
        <v>38.28</v>
      </c>
    </row>
    <row r="14" spans="1:10" ht="30">
      <c r="A14" s="11">
        <v>4</v>
      </c>
      <c r="B14" s="28" t="s">
        <v>32</v>
      </c>
      <c r="C14" s="11" t="s">
        <v>10</v>
      </c>
      <c r="D14" s="32">
        <v>442</v>
      </c>
      <c r="E14" s="51">
        <v>6.78</v>
      </c>
      <c r="F14" s="102">
        <f t="shared" si="0"/>
        <v>2996.76</v>
      </c>
      <c r="G14" s="25"/>
      <c r="H14" s="50">
        <v>90</v>
      </c>
      <c r="I14" s="51">
        <v>90</v>
      </c>
      <c r="J14" s="51"/>
    </row>
    <row r="15" spans="1:10" ht="15">
      <c r="A15" s="11">
        <v>5</v>
      </c>
      <c r="B15" s="28" t="s">
        <v>22</v>
      </c>
      <c r="C15" s="11" t="s">
        <v>4</v>
      </c>
      <c r="D15" s="32">
        <v>128</v>
      </c>
      <c r="E15" s="51">
        <v>4.88</v>
      </c>
      <c r="F15" s="102">
        <f t="shared" si="0"/>
        <v>624.64</v>
      </c>
      <c r="G15" s="25"/>
      <c r="H15" s="50">
        <v>81.15</v>
      </c>
      <c r="I15" s="51">
        <v>155.38</v>
      </c>
      <c r="J15" s="51"/>
    </row>
    <row r="16" spans="1:10" ht="18">
      <c r="A16" s="11">
        <v>6</v>
      </c>
      <c r="B16" s="28" t="s">
        <v>23</v>
      </c>
      <c r="C16" s="11" t="s">
        <v>10</v>
      </c>
      <c r="D16" s="32">
        <v>384</v>
      </c>
      <c r="E16" s="51">
        <v>4.35</v>
      </c>
      <c r="F16" s="102">
        <f t="shared" si="0"/>
        <v>1670.3999999999999</v>
      </c>
      <c r="G16" s="25"/>
      <c r="H16" s="50">
        <v>46.8</v>
      </c>
      <c r="I16" s="51">
        <v>49.4</v>
      </c>
      <c r="J16" s="51"/>
    </row>
    <row r="17" spans="1:10" ht="30">
      <c r="A17" s="51">
        <v>7</v>
      </c>
      <c r="B17" s="33" t="s">
        <v>63</v>
      </c>
      <c r="C17" s="11" t="s">
        <v>24</v>
      </c>
      <c r="D17" s="11">
        <v>420</v>
      </c>
      <c r="E17" s="51">
        <v>16.91</v>
      </c>
      <c r="F17" s="102">
        <f t="shared" si="0"/>
        <v>7102.2</v>
      </c>
      <c r="G17" s="25"/>
      <c r="H17" s="50">
        <v>42.2</v>
      </c>
      <c r="I17" s="51">
        <v>61.27</v>
      </c>
      <c r="J17" s="51"/>
    </row>
    <row r="18" spans="1:10" ht="30">
      <c r="A18" s="213">
        <v>8</v>
      </c>
      <c r="B18" s="84" t="s">
        <v>38</v>
      </c>
      <c r="C18" s="10"/>
      <c r="D18" s="10"/>
      <c r="E18" s="56"/>
      <c r="F18" s="66"/>
      <c r="G18" s="25"/>
      <c r="H18" s="50">
        <v>141.6</v>
      </c>
      <c r="I18" s="51">
        <v>109.2</v>
      </c>
      <c r="J18" s="51"/>
    </row>
    <row r="19" spans="1:10" ht="18">
      <c r="A19" s="213">
        <f>A18+1</f>
        <v>9</v>
      </c>
      <c r="B19" s="85" t="s">
        <v>12</v>
      </c>
      <c r="C19" s="21" t="s">
        <v>11</v>
      </c>
      <c r="D19" s="30">
        <v>203</v>
      </c>
      <c r="E19" s="56">
        <v>6.82</v>
      </c>
      <c r="F19" s="66">
        <f>D19*E19</f>
        <v>1384.46</v>
      </c>
      <c r="G19" s="25"/>
      <c r="H19" s="51">
        <v>141.89</v>
      </c>
      <c r="I19" s="51">
        <v>135.44</v>
      </c>
      <c r="J19" s="51"/>
    </row>
    <row r="20" spans="1:10" ht="18">
      <c r="A20" s="213">
        <f>A19+1</f>
        <v>10</v>
      </c>
      <c r="B20" s="84" t="s">
        <v>60</v>
      </c>
      <c r="C20" s="21" t="s">
        <v>11</v>
      </c>
      <c r="D20" s="30">
        <v>13</v>
      </c>
      <c r="E20" s="56">
        <v>67.45</v>
      </c>
      <c r="F20" s="66">
        <f>D20*E20</f>
        <v>876.85</v>
      </c>
      <c r="G20" s="25"/>
      <c r="H20" s="51">
        <v>141.6</v>
      </c>
      <c r="I20" s="51">
        <v>230.4</v>
      </c>
      <c r="J20" s="51"/>
    </row>
    <row r="21" spans="1:10" ht="18">
      <c r="A21" s="214">
        <f>A20+1</f>
        <v>11</v>
      </c>
      <c r="B21" s="86" t="s">
        <v>61</v>
      </c>
      <c r="C21" s="23" t="s">
        <v>11</v>
      </c>
      <c r="D21" s="31">
        <v>38</v>
      </c>
      <c r="E21" s="42">
        <v>27.33</v>
      </c>
      <c r="F21" s="65">
        <f>D21*E21</f>
        <v>1038.54</v>
      </c>
      <c r="G21" s="25"/>
      <c r="H21" s="51">
        <v>146.99</v>
      </c>
      <c r="I21" s="51">
        <v>300.3</v>
      </c>
      <c r="J21" s="51"/>
    </row>
    <row r="22" spans="1:10" ht="30">
      <c r="A22" s="213">
        <v>9</v>
      </c>
      <c r="B22" s="84" t="s">
        <v>19</v>
      </c>
      <c r="C22" s="10"/>
      <c r="D22" s="10"/>
      <c r="E22" s="56"/>
      <c r="F22" s="66"/>
      <c r="G22" s="25"/>
      <c r="H22" s="51">
        <v>141.6</v>
      </c>
      <c r="I22" s="51">
        <v>236.8</v>
      </c>
      <c r="J22" s="51"/>
    </row>
    <row r="23" spans="1:10" ht="18">
      <c r="A23" s="213">
        <f>A22+1</f>
        <v>10</v>
      </c>
      <c r="B23" s="85" t="s">
        <v>12</v>
      </c>
      <c r="C23" s="21" t="s">
        <v>11</v>
      </c>
      <c r="D23" s="30">
        <v>3706</v>
      </c>
      <c r="E23" s="56">
        <v>6.82</v>
      </c>
      <c r="F23" s="66">
        <f>D23*E23</f>
        <v>25274.920000000002</v>
      </c>
      <c r="H23" s="51">
        <v>141.05</v>
      </c>
      <c r="I23" s="51">
        <v>376.39</v>
      </c>
      <c r="J23" s="51"/>
    </row>
    <row r="24" spans="1:10" ht="18">
      <c r="A24" s="213">
        <f>A23+1</f>
        <v>11</v>
      </c>
      <c r="B24" s="84" t="s">
        <v>60</v>
      </c>
      <c r="C24" s="21" t="s">
        <v>11</v>
      </c>
      <c r="D24" s="30">
        <v>232</v>
      </c>
      <c r="E24" s="56">
        <v>67.45</v>
      </c>
      <c r="F24" s="66">
        <f>D24*E24</f>
        <v>15648.400000000001</v>
      </c>
      <c r="G24" s="25"/>
      <c r="H24" s="51">
        <v>141.6</v>
      </c>
      <c r="I24" s="51">
        <v>60.8</v>
      </c>
      <c r="J24" s="51"/>
    </row>
    <row r="25" spans="1:10" ht="15.75" customHeight="1">
      <c r="A25" s="214">
        <f>A24+1</f>
        <v>12</v>
      </c>
      <c r="B25" s="86" t="s">
        <v>61</v>
      </c>
      <c r="C25" s="23" t="s">
        <v>11</v>
      </c>
      <c r="D25" s="31">
        <v>695</v>
      </c>
      <c r="E25" s="42">
        <v>27.33</v>
      </c>
      <c r="F25" s="65">
        <f>D25*E25</f>
        <v>18994.35</v>
      </c>
      <c r="H25" s="51">
        <v>128.66</v>
      </c>
      <c r="I25" s="51">
        <v>76.94</v>
      </c>
      <c r="J25" s="51"/>
    </row>
    <row r="26" spans="1:10" ht="30">
      <c r="A26" s="213">
        <v>10</v>
      </c>
      <c r="B26" s="84" t="s">
        <v>37</v>
      </c>
      <c r="C26" s="10"/>
      <c r="D26" s="10"/>
      <c r="E26" s="55"/>
      <c r="F26" s="64"/>
      <c r="H26" s="51">
        <v>141.6</v>
      </c>
      <c r="I26" s="51"/>
      <c r="J26" s="51"/>
    </row>
    <row r="27" spans="1:10" ht="18">
      <c r="A27" s="213">
        <f>A26+1</f>
        <v>11</v>
      </c>
      <c r="B27" s="85" t="s">
        <v>12</v>
      </c>
      <c r="C27" s="21" t="s">
        <v>11</v>
      </c>
      <c r="D27" s="30">
        <v>1575</v>
      </c>
      <c r="E27" s="56">
        <v>6.82</v>
      </c>
      <c r="F27" s="66">
        <f>D27*E27</f>
        <v>10741.5</v>
      </c>
      <c r="H27" s="51">
        <v>128.66</v>
      </c>
      <c r="I27" s="51"/>
      <c r="J27" s="51"/>
    </row>
    <row r="28" spans="1:10" ht="18">
      <c r="A28" s="213">
        <f>A27+1</f>
        <v>12</v>
      </c>
      <c r="B28" s="84" t="s">
        <v>60</v>
      </c>
      <c r="C28" s="21" t="s">
        <v>11</v>
      </c>
      <c r="D28" s="30">
        <v>98</v>
      </c>
      <c r="E28" s="56">
        <v>67.45</v>
      </c>
      <c r="F28" s="66">
        <f>D28*E28</f>
        <v>6610.1</v>
      </c>
      <c r="G28" s="25"/>
      <c r="H28" s="51">
        <v>96</v>
      </c>
      <c r="I28" s="51"/>
      <c r="J28" s="51"/>
    </row>
    <row r="29" spans="1:10" ht="15.75" customHeight="1">
      <c r="A29" s="214">
        <f>A28+1</f>
        <v>13</v>
      </c>
      <c r="B29" s="86" t="s">
        <v>61</v>
      </c>
      <c r="C29" s="23" t="s">
        <v>11</v>
      </c>
      <c r="D29" s="31">
        <v>295</v>
      </c>
      <c r="E29" s="42">
        <v>27.33</v>
      </c>
      <c r="F29" s="65">
        <f>D29*E29</f>
        <v>8062.349999999999</v>
      </c>
      <c r="H29" s="51">
        <v>87.78</v>
      </c>
      <c r="I29" s="51"/>
      <c r="J29" s="51"/>
    </row>
    <row r="30" spans="1:10" ht="30">
      <c r="A30" s="38">
        <v>11</v>
      </c>
      <c r="B30" s="87" t="s">
        <v>14</v>
      </c>
      <c r="C30" s="23" t="s">
        <v>11</v>
      </c>
      <c r="D30" s="31">
        <f>D21+D25+D29+D37</f>
        <v>1566</v>
      </c>
      <c r="E30" s="51">
        <v>4.25</v>
      </c>
      <c r="F30" s="63">
        <f>D30*E30</f>
        <v>6655.5</v>
      </c>
      <c r="H30" s="51">
        <v>96</v>
      </c>
      <c r="I30" s="51"/>
      <c r="J30" s="51"/>
    </row>
    <row r="31" spans="1:10" ht="18">
      <c r="A31" s="38">
        <v>12</v>
      </c>
      <c r="B31" s="88" t="s">
        <v>17</v>
      </c>
      <c r="C31" s="23" t="s">
        <v>11</v>
      </c>
      <c r="D31" s="39">
        <v>1566</v>
      </c>
      <c r="E31" s="51">
        <v>4.89</v>
      </c>
      <c r="F31" s="63">
        <f>D31*E31</f>
        <v>7657.74</v>
      </c>
      <c r="H31" s="51">
        <v>87.78</v>
      </c>
      <c r="I31" s="51"/>
      <c r="J31" s="51"/>
    </row>
    <row r="32" spans="1:10" ht="15">
      <c r="A32" s="56">
        <v>13</v>
      </c>
      <c r="B32" s="215" t="s">
        <v>40</v>
      </c>
      <c r="C32" s="222"/>
      <c r="D32" s="222"/>
      <c r="E32" s="224"/>
      <c r="F32" s="226"/>
      <c r="H32" s="51">
        <v>130</v>
      </c>
      <c r="I32" s="51"/>
      <c r="J32" s="51"/>
    </row>
    <row r="33" spans="1:10" ht="15">
      <c r="A33" s="56"/>
      <c r="B33" s="215"/>
      <c r="C33" s="223"/>
      <c r="D33" s="223"/>
      <c r="E33" s="225"/>
      <c r="F33" s="227"/>
      <c r="H33" s="51">
        <v>118.14</v>
      </c>
      <c r="I33" s="51"/>
      <c r="J33" s="51"/>
    </row>
    <row r="34" spans="1:10" ht="15">
      <c r="A34" s="56"/>
      <c r="B34" s="215"/>
      <c r="C34" s="223"/>
      <c r="D34" s="223"/>
      <c r="E34" s="225"/>
      <c r="F34" s="227"/>
      <c r="H34" s="51">
        <v>130</v>
      </c>
      <c r="I34" s="51"/>
      <c r="J34" s="51"/>
    </row>
    <row r="35" spans="1:10" ht="18">
      <c r="A35" s="56"/>
      <c r="B35" s="85" t="s">
        <v>28</v>
      </c>
      <c r="C35" s="21" t="s">
        <v>11</v>
      </c>
      <c r="D35" s="10">
        <v>922</v>
      </c>
      <c r="E35" s="56">
        <v>6.82</v>
      </c>
      <c r="F35" s="66">
        <f aca="true" t="shared" si="1" ref="F35:F62">D35*E35</f>
        <v>6288.04</v>
      </c>
      <c r="H35" s="51">
        <v>120.31</v>
      </c>
      <c r="I35" s="51"/>
      <c r="J35" s="51"/>
    </row>
    <row r="36" spans="1:10" ht="18">
      <c r="A36" s="56"/>
      <c r="B36" s="84" t="s">
        <v>60</v>
      </c>
      <c r="C36" s="21" t="s">
        <v>11</v>
      </c>
      <c r="D36" s="10">
        <v>77</v>
      </c>
      <c r="E36" s="56">
        <v>67.45</v>
      </c>
      <c r="F36" s="66">
        <f t="shared" si="1"/>
        <v>5193.650000000001</v>
      </c>
      <c r="H36" s="51">
        <v>132.6</v>
      </c>
      <c r="I36" s="100"/>
      <c r="J36" s="100"/>
    </row>
    <row r="37" spans="1:10" ht="18">
      <c r="A37" s="42"/>
      <c r="B37" s="89" t="s">
        <v>62</v>
      </c>
      <c r="C37" s="21" t="s">
        <v>11</v>
      </c>
      <c r="D37" s="48">
        <v>538</v>
      </c>
      <c r="E37" s="42">
        <v>27.33</v>
      </c>
      <c r="F37" s="65">
        <f t="shared" si="1"/>
        <v>14703.539999999999</v>
      </c>
      <c r="H37" s="51">
        <v>148.92</v>
      </c>
      <c r="I37" s="100"/>
      <c r="J37" s="100"/>
    </row>
    <row r="38" spans="1:10" ht="18">
      <c r="A38" s="42">
        <v>14</v>
      </c>
      <c r="B38" s="89" t="s">
        <v>64</v>
      </c>
      <c r="C38" s="22" t="s">
        <v>11</v>
      </c>
      <c r="D38" s="48">
        <v>7865</v>
      </c>
      <c r="E38" s="51">
        <v>16.91</v>
      </c>
      <c r="F38" s="63">
        <f t="shared" si="1"/>
        <v>132997.15</v>
      </c>
      <c r="H38" s="51">
        <v>192</v>
      </c>
      <c r="I38" s="51"/>
      <c r="J38" s="51"/>
    </row>
    <row r="39" spans="1:10" ht="18">
      <c r="A39" s="42">
        <v>15</v>
      </c>
      <c r="B39" s="12" t="s">
        <v>67</v>
      </c>
      <c r="C39" s="9" t="s">
        <v>10</v>
      </c>
      <c r="D39" s="51">
        <v>5424</v>
      </c>
      <c r="E39" s="51">
        <v>12.58</v>
      </c>
      <c r="F39" s="63">
        <f t="shared" si="1"/>
        <v>68233.92</v>
      </c>
      <c r="H39" s="51">
        <v>175.68</v>
      </c>
      <c r="I39" s="100"/>
      <c r="J39" s="100"/>
    </row>
    <row r="40" spans="1:10" s="14" customFormat="1" ht="18">
      <c r="A40" s="42">
        <v>16</v>
      </c>
      <c r="B40" s="90" t="s">
        <v>66</v>
      </c>
      <c r="C40" s="22" t="s">
        <v>11</v>
      </c>
      <c r="D40" s="78">
        <v>185</v>
      </c>
      <c r="E40" s="51">
        <v>37.63</v>
      </c>
      <c r="F40" s="63">
        <f t="shared" si="1"/>
        <v>6961.55</v>
      </c>
      <c r="H40" s="51">
        <v>192</v>
      </c>
      <c r="I40" s="100"/>
      <c r="J40" s="100"/>
    </row>
    <row r="41" spans="1:10" s="14" customFormat="1" ht="30">
      <c r="A41" s="42">
        <v>17</v>
      </c>
      <c r="B41" s="29" t="s">
        <v>65</v>
      </c>
      <c r="C41" s="22" t="s">
        <v>11</v>
      </c>
      <c r="D41" s="32">
        <v>6266</v>
      </c>
      <c r="E41" s="51">
        <v>39.55</v>
      </c>
      <c r="F41" s="63">
        <f t="shared" si="1"/>
        <v>247820.3</v>
      </c>
      <c r="H41" s="51">
        <v>77.9</v>
      </c>
      <c r="I41" s="100"/>
      <c r="J41" s="100"/>
    </row>
    <row r="42" spans="1:10" s="14" customFormat="1" ht="30">
      <c r="A42" s="42">
        <v>18</v>
      </c>
      <c r="B42" s="29" t="s">
        <v>113</v>
      </c>
      <c r="C42" s="22" t="s">
        <v>11</v>
      </c>
      <c r="D42" s="32">
        <v>527</v>
      </c>
      <c r="E42" s="51">
        <v>12.36</v>
      </c>
      <c r="F42" s="63">
        <f t="shared" si="1"/>
        <v>6513.719999999999</v>
      </c>
      <c r="H42" s="51"/>
      <c r="I42" s="100"/>
      <c r="J42" s="100"/>
    </row>
    <row r="43" spans="1:10" ht="15">
      <c r="A43" s="42">
        <v>19</v>
      </c>
      <c r="B43" s="29" t="s">
        <v>20</v>
      </c>
      <c r="C43" s="11" t="s">
        <v>4</v>
      </c>
      <c r="D43" s="11">
        <v>196</v>
      </c>
      <c r="E43" s="51">
        <v>34.78</v>
      </c>
      <c r="F43" s="63">
        <f t="shared" si="1"/>
        <v>6816.88</v>
      </c>
      <c r="H43" s="51">
        <v>234</v>
      </c>
      <c r="I43" s="100"/>
      <c r="J43" s="100"/>
    </row>
    <row r="44" spans="1:10" s="14" customFormat="1" ht="15">
      <c r="A44" s="42">
        <v>20</v>
      </c>
      <c r="B44" s="29" t="s">
        <v>15</v>
      </c>
      <c r="C44" s="11" t="s">
        <v>4</v>
      </c>
      <c r="D44" s="11">
        <v>397</v>
      </c>
      <c r="E44" s="51">
        <v>57.88</v>
      </c>
      <c r="F44" s="63">
        <f t="shared" si="1"/>
        <v>22978.36</v>
      </c>
      <c r="H44" s="51">
        <v>59.5</v>
      </c>
      <c r="I44" s="100"/>
      <c r="J44" s="100"/>
    </row>
    <row r="45" spans="1:10" s="14" customFormat="1" ht="15">
      <c r="A45" s="42">
        <v>21</v>
      </c>
      <c r="B45" s="29" t="s">
        <v>21</v>
      </c>
      <c r="C45" s="11" t="s">
        <v>4</v>
      </c>
      <c r="D45" s="11">
        <v>212</v>
      </c>
      <c r="E45" s="51">
        <v>91.85</v>
      </c>
      <c r="F45" s="63">
        <f t="shared" si="1"/>
        <v>19472.199999999997</v>
      </c>
      <c r="H45" s="51">
        <v>234</v>
      </c>
      <c r="I45" s="100"/>
      <c r="J45" s="100"/>
    </row>
    <row r="46" spans="1:12" s="14" customFormat="1" ht="15">
      <c r="A46" s="42">
        <v>22</v>
      </c>
      <c r="B46" s="29" t="s">
        <v>86</v>
      </c>
      <c r="C46" s="11" t="s">
        <v>4</v>
      </c>
      <c r="D46" s="11">
        <v>357</v>
      </c>
      <c r="E46" s="63">
        <v>143.4</v>
      </c>
      <c r="F46" s="63">
        <f t="shared" si="1"/>
        <v>51193.8</v>
      </c>
      <c r="H46" s="51">
        <v>141.16</v>
      </c>
      <c r="I46" s="100"/>
      <c r="J46" s="100"/>
      <c r="K46" s="1"/>
      <c r="L46" s="1"/>
    </row>
    <row r="47" spans="1:10" s="14" customFormat="1" ht="15">
      <c r="A47" s="42">
        <v>23</v>
      </c>
      <c r="B47" s="29" t="s">
        <v>87</v>
      </c>
      <c r="C47" s="11" t="s">
        <v>4</v>
      </c>
      <c r="D47" s="11">
        <v>194</v>
      </c>
      <c r="E47" s="51">
        <v>233.15</v>
      </c>
      <c r="F47" s="63">
        <f t="shared" si="1"/>
        <v>45231.1</v>
      </c>
      <c r="H47" s="51">
        <v>268.8</v>
      </c>
      <c r="I47" s="100"/>
      <c r="J47" s="100"/>
    </row>
    <row r="48" spans="1:10" s="14" customFormat="1" ht="30">
      <c r="A48" s="42">
        <v>24</v>
      </c>
      <c r="B48" s="29" t="s">
        <v>34</v>
      </c>
      <c r="C48" s="79" t="s">
        <v>5</v>
      </c>
      <c r="D48" s="11">
        <v>2</v>
      </c>
      <c r="E48" s="51">
        <v>1071.46</v>
      </c>
      <c r="F48" s="63">
        <f t="shared" si="1"/>
        <v>2142.92</v>
      </c>
      <c r="H48" s="51">
        <v>48.17</v>
      </c>
      <c r="I48" s="51"/>
      <c r="J48" s="51"/>
    </row>
    <row r="49" spans="1:10" s="14" customFormat="1" ht="30">
      <c r="A49" s="42">
        <v>25</v>
      </c>
      <c r="B49" s="29" t="s">
        <v>35</v>
      </c>
      <c r="C49" s="79" t="s">
        <v>5</v>
      </c>
      <c r="D49" s="11">
        <v>18</v>
      </c>
      <c r="E49" s="51">
        <v>1265.87</v>
      </c>
      <c r="F49" s="63">
        <f t="shared" si="1"/>
        <v>22785.659999999996</v>
      </c>
      <c r="H49" s="1">
        <f>SUM(H12:H48)</f>
        <v>4632.429999999999</v>
      </c>
      <c r="I49" s="1">
        <f>SUM(I12:I48)</f>
        <v>1969.26</v>
      </c>
      <c r="J49" s="1">
        <f>SUM(J12:J48)</f>
        <v>253.32</v>
      </c>
    </row>
    <row r="50" spans="1:10" s="14" customFormat="1" ht="30">
      <c r="A50" s="51">
        <v>26</v>
      </c>
      <c r="B50" s="29" t="s">
        <v>36</v>
      </c>
      <c r="C50" s="79" t="s">
        <v>5</v>
      </c>
      <c r="D50" s="11">
        <v>2</v>
      </c>
      <c r="E50" s="51">
        <v>1575.32</v>
      </c>
      <c r="F50" s="63">
        <f t="shared" si="1"/>
        <v>3150.64</v>
      </c>
      <c r="H50" s="1"/>
      <c r="I50" s="1"/>
      <c r="J50" s="1"/>
    </row>
    <row r="51" spans="1:10" s="14" customFormat="1" ht="30">
      <c r="A51" s="42">
        <v>27</v>
      </c>
      <c r="B51" s="29" t="s">
        <v>114</v>
      </c>
      <c r="C51" s="79" t="s">
        <v>5</v>
      </c>
      <c r="D51" s="11">
        <v>4</v>
      </c>
      <c r="E51" s="51">
        <v>1485.36</v>
      </c>
      <c r="F51" s="63">
        <f>D51*E51</f>
        <v>5941.44</v>
      </c>
      <c r="H51" s="1"/>
      <c r="I51" s="1"/>
      <c r="J51" s="1"/>
    </row>
    <row r="52" spans="1:10" s="14" customFormat="1" ht="18">
      <c r="A52" s="42">
        <v>28</v>
      </c>
      <c r="B52" s="91" t="s">
        <v>16</v>
      </c>
      <c r="C52" s="9" t="s">
        <v>11</v>
      </c>
      <c r="D52" s="80">
        <v>8</v>
      </c>
      <c r="E52" s="63">
        <v>135.88</v>
      </c>
      <c r="F52" s="63">
        <f t="shared" si="1"/>
        <v>1087.04</v>
      </c>
      <c r="H52" s="1"/>
      <c r="I52" s="1"/>
      <c r="J52" s="1"/>
    </row>
    <row r="53" spans="1:10" s="14" customFormat="1" ht="30">
      <c r="A53" s="42">
        <v>29</v>
      </c>
      <c r="B53" s="29" t="s">
        <v>33</v>
      </c>
      <c r="C53" s="11" t="s">
        <v>5</v>
      </c>
      <c r="D53" s="32">
        <v>28</v>
      </c>
      <c r="E53" s="51">
        <v>430</v>
      </c>
      <c r="F53" s="63">
        <f t="shared" si="1"/>
        <v>12040</v>
      </c>
      <c r="H53" s="1"/>
      <c r="I53" s="1"/>
      <c r="J53" s="1"/>
    </row>
    <row r="54" spans="1:10" s="14" customFormat="1" ht="15">
      <c r="A54" s="42">
        <v>30</v>
      </c>
      <c r="B54" s="92" t="s">
        <v>29</v>
      </c>
      <c r="C54" s="42" t="s">
        <v>5</v>
      </c>
      <c r="D54" s="51">
        <v>64</v>
      </c>
      <c r="E54" s="51">
        <v>209.46</v>
      </c>
      <c r="F54" s="63">
        <f t="shared" si="1"/>
        <v>13405.44</v>
      </c>
      <c r="H54" s="1"/>
      <c r="I54" s="1"/>
      <c r="J54" s="1"/>
    </row>
    <row r="55" spans="1:10" s="14" customFormat="1" ht="15" customHeight="1">
      <c r="A55" s="42">
        <v>31</v>
      </c>
      <c r="B55" s="12" t="s">
        <v>6</v>
      </c>
      <c r="C55" s="11" t="s">
        <v>7</v>
      </c>
      <c r="D55" s="11">
        <v>105</v>
      </c>
      <c r="E55" s="51">
        <v>45.66</v>
      </c>
      <c r="F55" s="63">
        <f t="shared" si="1"/>
        <v>4794.299999999999</v>
      </c>
      <c r="H55" s="1"/>
      <c r="I55" s="1"/>
      <c r="J55" s="1"/>
    </row>
    <row r="56" spans="1:6" ht="30">
      <c r="A56" s="42">
        <v>32</v>
      </c>
      <c r="B56" s="24" t="s">
        <v>111</v>
      </c>
      <c r="C56" s="9" t="s">
        <v>13</v>
      </c>
      <c r="D56" s="41">
        <v>366</v>
      </c>
      <c r="E56" s="51">
        <v>176.22</v>
      </c>
      <c r="F56" s="63">
        <f t="shared" si="1"/>
        <v>64496.52</v>
      </c>
    </row>
    <row r="57" spans="1:6" ht="18" customHeight="1">
      <c r="A57" s="42">
        <v>33</v>
      </c>
      <c r="B57" s="29" t="s">
        <v>112</v>
      </c>
      <c r="C57" s="22" t="s">
        <v>11</v>
      </c>
      <c r="D57" s="35">
        <v>1414</v>
      </c>
      <c r="E57" s="51">
        <v>49.85</v>
      </c>
      <c r="F57" s="63">
        <f t="shared" si="1"/>
        <v>70487.90000000001</v>
      </c>
    </row>
    <row r="58" spans="1:8" ht="17.25" customHeight="1">
      <c r="A58" s="42">
        <v>34</v>
      </c>
      <c r="B58" s="33" t="s">
        <v>9</v>
      </c>
      <c r="C58" s="8" t="s">
        <v>4</v>
      </c>
      <c r="D58" s="34">
        <v>3178</v>
      </c>
      <c r="E58" s="51">
        <v>2.55</v>
      </c>
      <c r="F58" s="63">
        <f t="shared" si="1"/>
        <v>8103.9</v>
      </c>
      <c r="H58" s="14"/>
    </row>
    <row r="59" spans="1:8" ht="15">
      <c r="A59" s="42">
        <v>35</v>
      </c>
      <c r="B59" s="43" t="s">
        <v>25</v>
      </c>
      <c r="C59" s="44" t="s">
        <v>4</v>
      </c>
      <c r="D59" s="45">
        <v>128</v>
      </c>
      <c r="E59" s="51">
        <v>35.21</v>
      </c>
      <c r="F59" s="63">
        <f t="shared" si="1"/>
        <v>4506.88</v>
      </c>
      <c r="H59" s="14"/>
    </row>
    <row r="60" spans="1:8" ht="18.75">
      <c r="A60" s="42">
        <v>36</v>
      </c>
      <c r="B60" s="46" t="s">
        <v>26</v>
      </c>
      <c r="C60" s="47" t="s">
        <v>27</v>
      </c>
      <c r="D60" s="94">
        <v>384</v>
      </c>
      <c r="E60" s="51">
        <v>43.88</v>
      </c>
      <c r="F60" s="63">
        <f t="shared" si="1"/>
        <v>16849.920000000002</v>
      </c>
      <c r="H60" s="14"/>
    </row>
    <row r="61" spans="1:6" ht="15">
      <c r="A61" s="42">
        <v>37</v>
      </c>
      <c r="B61" s="93" t="s">
        <v>30</v>
      </c>
      <c r="C61" s="82" t="s">
        <v>4</v>
      </c>
      <c r="D61" s="83">
        <v>1356</v>
      </c>
      <c r="E61" s="51">
        <v>3.52</v>
      </c>
      <c r="F61" s="63">
        <f t="shared" si="1"/>
        <v>4773.12</v>
      </c>
    </row>
    <row r="62" spans="1:10" s="14" customFormat="1" ht="15">
      <c r="A62" s="42">
        <v>38</v>
      </c>
      <c r="B62" s="93" t="s">
        <v>95</v>
      </c>
      <c r="C62" s="82" t="s">
        <v>5</v>
      </c>
      <c r="D62" s="83">
        <v>1</v>
      </c>
      <c r="E62" s="63">
        <v>5157</v>
      </c>
      <c r="F62" s="63">
        <f t="shared" si="1"/>
        <v>5157</v>
      </c>
      <c r="H62" s="1"/>
      <c r="I62" s="1"/>
      <c r="J62" s="1"/>
    </row>
    <row r="63" spans="1:10" s="14" customFormat="1" ht="15">
      <c r="A63" s="1"/>
      <c r="B63" s="1"/>
      <c r="C63" s="1"/>
      <c r="D63" s="13"/>
      <c r="E63" s="1"/>
      <c r="F63" s="105"/>
      <c r="H63" s="1"/>
      <c r="I63" s="1"/>
      <c r="J63" s="1"/>
    </row>
    <row r="64" spans="5:6" ht="15">
      <c r="E64" s="97" t="s">
        <v>76</v>
      </c>
      <c r="F64" s="98">
        <f>SUM(F11:F62)</f>
        <v>1024785.5200000001</v>
      </c>
    </row>
    <row r="65" spans="4:6" ht="15">
      <c r="D65" s="221" t="s">
        <v>77</v>
      </c>
      <c r="E65" s="221"/>
      <c r="F65" s="98">
        <f>F64*0.2</f>
        <v>204957.10400000005</v>
      </c>
    </row>
    <row r="66" spans="5:6" ht="15">
      <c r="E66" s="97" t="s">
        <v>78</v>
      </c>
      <c r="F66" s="98">
        <f>SUM(F64:F65)</f>
        <v>1229742.6240000003</v>
      </c>
    </row>
    <row r="73" ht="15">
      <c r="C73" s="36"/>
    </row>
    <row r="74" spans="1:4" ht="15">
      <c r="A74" s="13"/>
      <c r="B74" s="20"/>
      <c r="C74" s="36"/>
      <c r="D74" s="18"/>
    </row>
    <row r="75" spans="2:4" ht="15">
      <c r="B75" s="18"/>
      <c r="C75" s="36"/>
      <c r="D75" s="18"/>
    </row>
  </sheetData>
  <sheetProtection/>
  <mergeCells count="13">
    <mergeCell ref="A18:A21"/>
    <mergeCell ref="A1:D2"/>
    <mergeCell ref="B32:B34"/>
    <mergeCell ref="A6:D6"/>
    <mergeCell ref="A7:D7"/>
    <mergeCell ref="A22:A25"/>
    <mergeCell ref="A26:A29"/>
    <mergeCell ref="C32:C34"/>
    <mergeCell ref="D32:D34"/>
    <mergeCell ref="F32:F34"/>
    <mergeCell ref="E32:E34"/>
    <mergeCell ref="D65:E65"/>
    <mergeCell ref="H10:J10"/>
  </mergeCells>
  <printOptions/>
  <pageMargins left="0.58" right="0.54" top="0.44" bottom="0.52" header="0.4" footer="0.3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Dobri</dc:creator>
  <cp:keywords/>
  <dc:description/>
  <cp:lastModifiedBy>Mariq Petrova</cp:lastModifiedBy>
  <cp:lastPrinted>2012-07-09T13:56:06Z</cp:lastPrinted>
  <dcterms:created xsi:type="dcterms:W3CDTF">2006-06-04T18:06:26Z</dcterms:created>
  <dcterms:modified xsi:type="dcterms:W3CDTF">2012-07-09T13:56:08Z</dcterms:modified>
  <cp:category/>
  <cp:version/>
  <cp:contentType/>
  <cp:contentStatus/>
</cp:coreProperties>
</file>